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115" activeTab="0"/>
  </bookViews>
  <sheets>
    <sheet name="WPF-wzór" sheetId="1" r:id="rId1"/>
    <sheet name="Arkusz1" sheetId="2" r:id="rId2"/>
  </sheets>
  <definedNames>
    <definedName name="_edn1" localSheetId="0">'WPF-wzór'!$A$58</definedName>
    <definedName name="_edn10" localSheetId="0">'WPF-wzór'!$A$67</definedName>
    <definedName name="_edn11" localSheetId="0">'WPF-wzór'!$A$68</definedName>
    <definedName name="_edn12" localSheetId="0">'WPF-wzór'!$A$69</definedName>
    <definedName name="_edn13" localSheetId="0">'WPF-wzór'!$A$70</definedName>
    <definedName name="_edn14" localSheetId="0">'WPF-wzór'!$A$71</definedName>
    <definedName name="_edn15" localSheetId="0">'WPF-wzór'!$A$72</definedName>
    <definedName name="_edn16" localSheetId="0">'WPF-wzór'!$A$73</definedName>
    <definedName name="_edn17" localSheetId="0">'WPF-wzór'!$A$74</definedName>
    <definedName name="_edn2" localSheetId="0">'WPF-wzór'!$A$59</definedName>
    <definedName name="_edn3" localSheetId="0">'WPF-wzór'!$A$60</definedName>
    <definedName name="_edn4" localSheetId="0">'WPF-wzór'!$A$61</definedName>
    <definedName name="_edn5" localSheetId="0">'WPF-wzór'!$A$62</definedName>
    <definedName name="_edn6" localSheetId="0">'WPF-wzór'!$A$63</definedName>
    <definedName name="_edn7" localSheetId="0">'WPF-wzór'!$A$64</definedName>
    <definedName name="_edn8" localSheetId="0">'WPF-wzór'!$A$65</definedName>
    <definedName name="_edn9" localSheetId="0">'WPF-wzór'!$A$66</definedName>
    <definedName name="_ednref1" localSheetId="0">'WPF-wzór'!$B$6</definedName>
    <definedName name="_ednref10" localSheetId="0">'WPF-wzór'!$B$31</definedName>
    <definedName name="_ednref11" localSheetId="0">'WPF-wzór'!$B$32</definedName>
    <definedName name="_ednref12" localSheetId="0">'WPF-wzór'!$B$34</definedName>
    <definedName name="_ednref13" localSheetId="0">'WPF-wzór'!$B$35</definedName>
    <definedName name="_ednref14" localSheetId="0">'WPF-wzór'!$B$36</definedName>
    <definedName name="_ednref15" localSheetId="0">'WPF-wzór'!$B$37</definedName>
    <definedName name="_ednref16" localSheetId="0">'WPF-wzór'!$B$38</definedName>
    <definedName name="_ednref17" localSheetId="0">'WPF-wzór'!$B$39</definedName>
    <definedName name="_ednref2" localSheetId="0">'WPF-wzór'!$B$10</definedName>
    <definedName name="_ednref3" localSheetId="0">'WPF-wzór'!$B$11</definedName>
    <definedName name="_ednref4" localSheetId="0">'WPF-wzór'!$B$12</definedName>
    <definedName name="_ednref5" localSheetId="0">'WPF-wzór'!$B$15</definedName>
    <definedName name="_ednref6" localSheetId="0">'WPF-wzór'!$B$19</definedName>
    <definedName name="_ednref7" localSheetId="0">'WPF-wzór'!$B$26</definedName>
    <definedName name="_ednref8" localSheetId="0">'WPF-wzór'!$B$28</definedName>
    <definedName name="_ednref9" localSheetId="0">'WPF-wzór'!$B$29</definedName>
  </definedNames>
  <calcPr fullCalcOnLoad="1"/>
</workbook>
</file>

<file path=xl/sharedStrings.xml><?xml version="1.0" encoding="utf-8"?>
<sst xmlns="http://schemas.openxmlformats.org/spreadsheetml/2006/main" count="189" uniqueCount="142">
  <si>
    <t>Lp.</t>
  </si>
  <si>
    <t>Wyszczególnienie</t>
  </si>
  <si>
    <t>Rok 2012</t>
  </si>
  <si>
    <t>Rok 2014</t>
  </si>
  <si>
    <t>a</t>
  </si>
  <si>
    <t>b</t>
  </si>
  <si>
    <t>c</t>
  </si>
  <si>
    <t xml:space="preserve">  z tytułu gwarancji i poręczeń, w tym:</t>
  </si>
  <si>
    <t>d</t>
  </si>
  <si>
    <t>e</t>
  </si>
  <si>
    <t>Środki do dyspozycji (3+4+5)</t>
  </si>
  <si>
    <t>Inne rozchody (bez spłaty długu np. udzielane pożyczki)</t>
  </si>
  <si>
    <t>Środki do dyspozycji na wydatki majątkowe (6-7-8)</t>
  </si>
  <si>
    <t xml:space="preserve">15. </t>
  </si>
  <si>
    <t>Wydatki bieżące razem (2 + 7b)</t>
  </si>
  <si>
    <t>Wydatki ogółem (10+19)</t>
  </si>
  <si>
    <t>Wynik budżetu (1 - 20)</t>
  </si>
  <si>
    <t xml:space="preserve">Przychody budżetu </t>
  </si>
  <si>
    <t>Rozchody budżetu (7a+8)</t>
  </si>
  <si>
    <t>nadwyżka z lat ubiegłych</t>
  </si>
  <si>
    <t>wolne środki</t>
  </si>
  <si>
    <t>przychody z tytułu kredytów, pożyczek, obligacji</t>
  </si>
  <si>
    <t>przychody z prywatyzacji</t>
  </si>
  <si>
    <t>przychody ze spłaty udzielonych pożyczek</t>
  </si>
  <si>
    <t>………………………………………………………………….</t>
  </si>
  <si>
    <t>*   Kwoty w poz.: 1, 1a, 1c, 2, 2c, 2d, 7, 7a, 7b, 11, 13, 13a, 14, 15 oraz 16 (komórki oznaczone kolorem niebieskim) należy wykazać w całym okresie, na który zaciągnięto oraz planuje się zaciągnąć zobowiązania.</t>
  </si>
  <si>
    <t>Wynik budżetu po wykonaniu wydatków bieżących (bez obsługi długu) (1-2) </t>
  </si>
  <si>
    <t>Spłata i obsługa długu, z tego: </t>
  </si>
  <si>
    <t>dochody bieżące</t>
  </si>
  <si>
    <t xml:space="preserve">dochody majątkowe,  w tym: </t>
  </si>
  <si>
    <t>ze sprzedaży majątku</t>
  </si>
  <si>
    <t xml:space="preserve">Nadwyżka budżetowa z lat ubiegłych plus wolne środki, zgodnie z art. 217 ufp, w tym </t>
  </si>
  <si>
    <t>nadwyżka budżetowa z lat ubiegłych plus wolne środki, zgodnie z art. 217 ufp, zaangażowane na pokrycie deficytu budżetu roku bieżącego</t>
  </si>
  <si>
    <t>rozchody z tytułu spłaty rat kapitałowych oraz wykupu obligacji</t>
  </si>
  <si>
    <t>wydatki bieżące na obsługę długu</t>
  </si>
  <si>
    <t>wydatki majątkowe objęte limitem art. 226 ust. 4 ufp</t>
  </si>
  <si>
    <t>kwota wyłączeń z art. 243 ust. 3 pkt 1 ufp oraz z art. 170 ust. 3 sufp przypadająca na dany rok budżetowy</t>
  </si>
  <si>
    <t>Sposób sfinansowania spłaty długu (kwota powinna być zgodna z kwotą wykazaną w poz. 7a),
z tego:</t>
  </si>
  <si>
    <t>** powinna zostać spełniona zależność odnośnie lewej strony wzoru po uwzględnieniu poz. 14 w stosunku do prawej strony wzoru - niewłaściwe skreślić</t>
  </si>
  <si>
    <t>f</t>
  </si>
  <si>
    <t>nadwyżka bieżąca</t>
  </si>
  <si>
    <t>Lp</t>
  </si>
  <si>
    <t xml:space="preserve">Nazwa i cel </t>
  </si>
  <si>
    <t>jednostka odpowiedzialna lub koordynująca</t>
  </si>
  <si>
    <t>okres realizacji</t>
  </si>
  <si>
    <t>łączne nakłady finansowe</t>
  </si>
  <si>
    <t xml:space="preserve">limity wydatków w poszczególnych latach </t>
  </si>
  <si>
    <t>Limit zobowiąza ń[1]</t>
  </si>
  <si>
    <t>(w wierszu program/umowa)</t>
  </si>
  <si>
    <t>(wszystkie lata)</t>
  </si>
  <si>
    <t>od</t>
  </si>
  <si>
    <t>do</t>
  </si>
  <si>
    <t>…</t>
  </si>
  <si>
    <t>Przedsięwzięcia ogółem</t>
  </si>
  <si>
    <t xml:space="preserve"> - wydatki bieżące</t>
  </si>
  <si>
    <t xml:space="preserve"> - wydatki majątkowe</t>
  </si>
  <si>
    <t>I.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</si>
  <si>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</si>
  <si>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</si>
  <si>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</si>
  <si>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t>Program ISPA „Oczyszczanie ścieków i dostawa wody do gminy. Cel Ograniczenie zrzutu nieczystości ,ścieków do rzek oraz poprawa jakości wody pitnej (Dz. 010, rozdz.01010). Wydatki majątkowe</t>
  </si>
  <si>
    <t>Urząd Gminy</t>
  </si>
  <si>
    <t>Projekt …..</t>
  </si>
  <si>
    <t>z tego zadania:</t>
  </si>
  <si>
    <t>Modernizacja i rozbudowa systemu wodociągów</t>
  </si>
  <si>
    <t>Modernizacja i rozbudowa systemu kanalizacji</t>
  </si>
  <si>
    <t>Program Operacyjny Kapitał Ludzki; Rynek pracy otwarty dla wszystkich  Cel; Wzrost i rozwój przedsiębiorczości, aktywizacji i samozatrudnienia (Dz.853, rozdz.85395). Wydatki bieżące</t>
  </si>
  <si>
    <t>Urząd Gminy, OPS</t>
  </si>
  <si>
    <t>Promocja rozwoju przedsiębiorczości na terenie Gminy</t>
  </si>
  <si>
    <t>Aktywizacja bezrobotnych</t>
  </si>
  <si>
    <t>B) Programy, projekty lub zadania związane z umowami partnerstwa publiczno-prywatnego (razem)</t>
  </si>
  <si>
    <t>Program; Gmina przyjaznego środowiska. Cel; Polepszenie warunków życia mieszkańców (Dz.900, rozdz.90002). Wydatki bieżące.</t>
  </si>
  <si>
    <t>Zakład gospodarowania odpadami</t>
  </si>
  <si>
    <t>z tego zadanie:</t>
  </si>
  <si>
    <t>Organizacja punktów gromadzenia odpadów problemowych</t>
  </si>
  <si>
    <t>Program; Bezpieczna Gmina. Cel; Poprawa bezpieczeństwa publicznego. (Dz.900, rozdz.90015).Wydatki majątkowe</t>
  </si>
  <si>
    <t>Budowa oświetlenia ulicznego</t>
  </si>
  <si>
    <t>C) Programy, projekty lub zadania pozostałe (inne niż wymienione w lit.a i b) (razem)</t>
  </si>
  <si>
    <t>Program. Współpraca z organizacjami pozarządowymi. Cel; Zagospodarowanie wolnego czasu młodzieży. (Dz.921, rozdz.92105)  Wydatki bieżące</t>
  </si>
  <si>
    <t xml:space="preserve">Inicjowanie, organizowanie  imprez kulturalnych; </t>
  </si>
  <si>
    <r>
      <t>Wspieranie działań i przedsięwzięć umacniających poczucie tożsamości regionalnej</t>
    </r>
    <r>
      <rPr>
        <sz val="7.5"/>
        <color indexed="63"/>
        <rFont val="Tahoma"/>
        <family val="2"/>
      </rPr>
      <t xml:space="preserve">; </t>
    </r>
  </si>
  <si>
    <t>Program. Budowa i modernizacja dróg na terenie Gminy. Cel: poprawa bezpieczeństwa komunikacyjnego na terenie Gminy. (Dz.600, rozdz.60016). Wydatki majątkowe</t>
  </si>
  <si>
    <t>Przebudowa ul. Poznańskiej</t>
  </si>
  <si>
    <t>Budowa ul. Kościuszki</t>
  </si>
  <si>
    <t>Przebudowa ul. Mickiewicza</t>
  </si>
  <si>
    <t xml:space="preserve">II. Umowy, których realizacja w roku budżetowym i w latach następnych jest niezbędna dla zapewnienia ciągłości działania jednostki i których płatności przypadają w okresie dłuższym niż rok; [2] </t>
  </si>
  <si>
    <t>Umowa na zakup materiałów biurowych.(Dz.750,rozdz.75023). Wydatki bieżące.</t>
  </si>
  <si>
    <t xml:space="preserve"> Umowa o utrzymanie  urządzeń aktywnych sieci komputerowych. Cel; Zapewnienie bezpieczeństwa pracy urzędu. (Dz.750, rozdz. 75023).Wydatki bieżące.</t>
  </si>
  <si>
    <t>Umowa na obsługę bankową. Cel; zapewnienie przepływów finansowych. (Dz.750, rozdz.75023). Wydatki bieżące.</t>
  </si>
  <si>
    <t>III. Gwarancje i poręczenia udzielane przez jednostki samorządu terytorialnego (razem)</t>
  </si>
  <si>
    <t>Umowa –poręczenie udzielone Stowarzyszeniu „Przedszkolak” w celu pozyskania środków w ramach EFS (Dz.750, rozdz.75023)</t>
  </si>
  <si>
    <t> 2010</t>
  </si>
  <si>
    <t>1 Limit zobowiązań wynika z uprawnienia organu wykonawczego do zaciągania zobowiązań niezbędnych do realizacji przedsięwzięcia. Stopień wykorzystania limitu  zobowiązań nie musi pokrywać się z  wykorzystaniem limitu wydatków. Kwota, na którą będzie można zaciągać zobowiązania, będzie ulegała pomniejszaniu o kwotę zobowiązań zaciągniętych w ramach ustalonego limitu dla przedsięwzięcia.     Natomiast limit wydatków będzie ulegał zmniejszeniu stosownie do stopnia realizacji wydatków</t>
  </si>
  <si>
    <t>[2] W tej części załącznika wykazuje się wyłącznie te umowy, dla których można określić elementy wymagane art. 226 ust. 3. Z praktycznego punktu widzenia celowe jest odpowiednie grupowanie umów ( w programy, projekty lub zadania),  co do których istnieje konieczność określania parametrów określonych w art. 226 ust 3. Jednym  z kryteriów potencjalnego grupowania umów może być kryterium jednostki organizacyjnej odpowiedzialnej za realizację lub koordynującej wykonywanie przedsięwzięcia. Warto jednocześnie zaznaczyć, że z grupowaniem umów wiąże się kwestia upoważnień do zaciągania umów. W tym kontekście należy zwrócić uwagę na   art. 228 ust. 1 pkt 2 ufp, który odrębnie definiuje możliwość przekazywania upoważnień do zaciągania zobowiązań w związku z realizacja przedsięwzięć (art. 228 ust. 1 pkt. 1). Umów na czas nieokreślonych lub takich, dla których nie jest możliwe określenie łącznych nakładów finansowych (np. umowy na dostawę wody, energii elektrycznej), nie wykazuje się, podobnie, jak umów o pracę ani innych umów o podobnym charakterze. Do takich umów zastosowanie znajdzie art. 258 ust. 1 pkt 3 ufp.</t>
  </si>
  <si>
    <t>Rok 2015</t>
  </si>
  <si>
    <t>Rok 2016</t>
  </si>
  <si>
    <t>Rok 2017</t>
  </si>
  <si>
    <t>Rok 2019</t>
  </si>
  <si>
    <t>Rok 2020</t>
  </si>
  <si>
    <t>Rok 2018</t>
  </si>
  <si>
    <t>Rok 2021</t>
  </si>
  <si>
    <t>Wieloletnia Prognoza Finansowa Gminy Mieścisko na lata 2012 - 2021</t>
  </si>
  <si>
    <t>Planowana nadwyżka zostanie przeznaczona na sfinansowanie spałty długu w kwotach:</t>
  </si>
  <si>
    <t xml:space="preserve">Rok 2013 </t>
  </si>
  <si>
    <r>
      <t>Dochody ogółem</t>
    </r>
    <r>
      <rPr>
        <b/>
        <u val="single"/>
        <vertAlign val="superscript"/>
        <sz val="10"/>
        <rFont val="Times New Roman"/>
        <family val="1"/>
      </rPr>
      <t>[1]</t>
    </r>
    <r>
      <rPr>
        <b/>
        <u val="single"/>
        <sz val="10"/>
        <rFont val="Times New Roman"/>
        <family val="1"/>
      </rPr>
      <t xml:space="preserve">, w tym: </t>
    </r>
  </si>
  <si>
    <r>
      <t>Wydatki bieżące</t>
    </r>
    <r>
      <rPr>
        <b/>
        <u val="single"/>
        <vertAlign val="superscript"/>
        <sz val="10"/>
        <rFont val="Times New Roman"/>
        <family val="1"/>
      </rPr>
      <t>[2]</t>
    </r>
    <r>
      <rPr>
        <b/>
        <u val="single"/>
        <sz val="10"/>
        <rFont val="Times New Roman"/>
        <family val="1"/>
      </rPr>
      <t xml:space="preserve"> (bez odsetek i prowizji od kredytów i pożyczek oraz wyemitowanych papierów wartościowych ), w tym:</t>
    </r>
  </si>
  <si>
    <r>
      <t>na wynagrodzenia i składki od nich naliczane</t>
    </r>
    <r>
      <rPr>
        <u val="single"/>
        <vertAlign val="superscript"/>
        <sz val="10"/>
        <rFont val="Times New Roman"/>
        <family val="1"/>
      </rPr>
      <t>[3]</t>
    </r>
  </si>
  <si>
    <r>
      <t>związane z funkcjonowaniem organów JST</t>
    </r>
    <r>
      <rPr>
        <u val="single"/>
        <vertAlign val="superscript"/>
        <sz val="10"/>
        <rFont val="Times New Roman"/>
        <family val="1"/>
      </rPr>
      <t>[4]</t>
    </r>
  </si>
  <si>
    <t>gwarancje i poręczenia podlegające wyłączeniu z limitów spłaty zobowiązań z art. 243 ufp/169sufp</t>
  </si>
  <si>
    <r>
      <t>wydatki bieżące objęte limitem art. 226 ust. 4 ufp</t>
    </r>
    <r>
      <rPr>
        <u val="single"/>
        <vertAlign val="superscript"/>
        <sz val="10"/>
        <rFont val="Times New Roman"/>
        <family val="1"/>
      </rPr>
      <t>[5]</t>
    </r>
  </si>
  <si>
    <r>
      <t>Inne przychody niezwiązane z zaciągnięciem długu</t>
    </r>
    <r>
      <rPr>
        <b/>
        <u val="single"/>
        <vertAlign val="superscript"/>
        <sz val="10"/>
        <rFont val="Times New Roman"/>
        <family val="1"/>
      </rPr>
      <t>[6]</t>
    </r>
  </si>
  <si>
    <r>
      <t>Wydatki majątkowe</t>
    </r>
    <r>
      <rPr>
        <b/>
        <u val="single"/>
        <vertAlign val="superscript"/>
        <sz val="10"/>
        <rFont val="Times New Roman"/>
        <family val="1"/>
      </rPr>
      <t>[7]</t>
    </r>
    <r>
      <rPr>
        <b/>
        <u val="single"/>
        <sz val="10"/>
        <rFont val="Times New Roman"/>
        <family val="1"/>
      </rPr>
      <t>,  w tym:</t>
    </r>
  </si>
  <si>
    <r>
      <t>Przychody (kredyty, pożyczki, emisje obligacji)</t>
    </r>
    <r>
      <rPr>
        <b/>
        <u val="single"/>
        <vertAlign val="superscript"/>
        <sz val="10"/>
        <rFont val="Times New Roman"/>
        <family val="1"/>
      </rPr>
      <t>[8]</t>
    </r>
  </si>
  <si>
    <r>
      <t>Wynik finansowy budżetu (9-10+11)</t>
    </r>
    <r>
      <rPr>
        <b/>
        <u val="single"/>
        <vertAlign val="superscript"/>
        <sz val="10"/>
        <rFont val="Times New Roman"/>
        <family val="1"/>
      </rPr>
      <t>[9]</t>
    </r>
  </si>
  <si>
    <r>
      <t>Kwota długu</t>
    </r>
    <r>
      <rPr>
        <b/>
        <u val="single"/>
        <vertAlign val="superscript"/>
        <sz val="10"/>
        <rFont val="Times New Roman"/>
        <family val="1"/>
      </rPr>
      <t>[10]</t>
    </r>
    <r>
      <rPr>
        <b/>
        <u val="single"/>
        <sz val="10"/>
        <rFont val="Times New Roman"/>
        <family val="1"/>
      </rPr>
      <t>, w tym:</t>
    </r>
  </si>
  <si>
    <r>
      <t>łączna kwota wyłączeń z art. 243 ust. 3 pkt 1 ufp oraz z art. 170 ust. 3 sufp</t>
    </r>
    <r>
      <rPr>
        <u val="single"/>
        <vertAlign val="superscript"/>
        <sz val="10"/>
        <rFont val="Times New Roman"/>
        <family val="1"/>
      </rPr>
      <t>[11]</t>
    </r>
  </si>
  <si>
    <r>
      <t>Kwota zobowiązań związku współtworzonego przez jst przypadających do spłaty w danym roku budżetowym podlegające doliczeniu zgodnie z art. 244 ufp</t>
    </r>
    <r>
      <rPr>
        <b/>
        <u val="single"/>
        <vertAlign val="superscript"/>
        <sz val="10"/>
        <rFont val="Times New Roman"/>
        <family val="1"/>
      </rPr>
      <t>[12]</t>
    </r>
  </si>
  <si>
    <r>
      <t>Planowana łączna kwota spłaty zobowiązań</t>
    </r>
    <r>
      <rPr>
        <b/>
        <u val="single"/>
        <vertAlign val="superscript"/>
        <sz val="10"/>
        <rFont val="Times New Roman"/>
        <family val="1"/>
      </rPr>
      <t>[13]</t>
    </r>
  </si>
  <si>
    <r>
      <t>Maksymalny dopuszczalny wskaźnik spłaty  z art. 243 ufp</t>
    </r>
    <r>
      <rPr>
        <u val="single"/>
        <vertAlign val="superscript"/>
        <sz val="10"/>
        <rFont val="Times New Roman"/>
        <family val="1"/>
      </rPr>
      <t>[14]</t>
    </r>
  </si>
  <si>
    <r>
      <t xml:space="preserve">Spełnienie wskaźnika spłaty z art. 243 ufp po uwzględnieniu art. 244 ufp </t>
    </r>
    <r>
      <rPr>
        <b/>
        <u val="single"/>
        <vertAlign val="superscript"/>
        <sz val="10"/>
        <rFont val="Times New Roman"/>
        <family val="1"/>
      </rPr>
      <t>[15]</t>
    </r>
  </si>
  <si>
    <r>
      <t>Spłata zadłużenia/dochody ogółem (7-13a +2c –2d):1)  -max 15%  z art. 169 sufp</t>
    </r>
    <r>
      <rPr>
        <b/>
        <u val="single"/>
        <vertAlign val="superscript"/>
        <sz val="10"/>
        <rFont val="Times New Roman"/>
        <family val="1"/>
      </rPr>
      <t>[16]</t>
    </r>
  </si>
  <si>
    <r>
      <t>Zadłużenie/dochody ogółem (13 –13a):1) - max 60% z art. 170 sufp</t>
    </r>
    <r>
      <rPr>
        <b/>
        <u val="single"/>
        <vertAlign val="superscript"/>
        <sz val="10"/>
        <rFont val="Times New Roman"/>
        <family val="1"/>
      </rPr>
      <t>[17]</t>
    </r>
  </si>
  <si>
    <r>
      <t>[1]</t>
    </r>
    <r>
      <rPr>
        <u val="single"/>
        <sz val="10"/>
        <rFont val="Times New Roman"/>
        <family val="1"/>
      </rPr>
      <t xml:space="preserve"> Pozycja 1 jest sumą pozycji 1a+1b.</t>
    </r>
  </si>
  <si>
    <r>
      <t>[2]</t>
    </r>
    <r>
      <rPr>
        <u val="single"/>
        <sz val="10"/>
        <rFont val="Times New Roman"/>
        <family val="1"/>
      </rPr>
      <t xml:space="preserve"> Poz. 2 nie musi być sumą podpozycji. Pozycja powinna zawierać też spłatę zobowiązań wymagalnych z lat ubiegłych stanowiących wydatki bieżące, o ile takie powstały.</t>
    </r>
  </si>
  <si>
    <r>
      <t xml:space="preserve">[3] </t>
    </r>
    <r>
      <rPr>
        <u val="single"/>
        <sz val="10"/>
        <rFont val="Times New Roman"/>
        <family val="1"/>
      </rPr>
      <t>W tej pozycji należy wykazać wynagrodzenie ze wszystkich tytułów, a nie tylko wynagrodzenia ze stosunku o pracę.</t>
    </r>
  </si>
  <si>
    <r>
      <t>[4]</t>
    </r>
    <r>
      <rPr>
        <u val="single"/>
        <sz val="10"/>
        <rFont val="Times New Roman"/>
        <family val="1"/>
      </rPr>
      <t xml:space="preserve"> Za wydatki związane z funkcjonowaniem organów JST proponuje się uznać wydatki klasyfikowane w rozdziałach 75017-75020, 75022-75023.</t>
    </r>
  </si>
  <si>
    <r>
      <t>[5]</t>
    </r>
    <r>
      <rPr>
        <u val="single"/>
        <sz val="10"/>
        <rFont val="Times New Roman"/>
        <family val="1"/>
      </rPr>
      <t xml:space="preserve"> Kwota wykazana w tej pozycji musi być zgodna z kwotą wykazaną w załączniku przedsięwzięć.</t>
    </r>
  </si>
  <si>
    <r>
      <t>[6]</t>
    </r>
    <r>
      <rPr>
        <u val="single"/>
        <sz val="10"/>
        <rFont val="Times New Roman"/>
        <family val="1"/>
      </rPr>
      <t xml:space="preserve"> Inne przychody w tej pozycji to: prywatyzacja, zwrot do budżetu od innych podmiotów udzielonych pożyczek.</t>
    </r>
  </si>
  <si>
    <r>
      <t>[7]</t>
    </r>
    <r>
      <rPr>
        <u val="single"/>
        <sz val="10"/>
        <rFont val="Times New Roman"/>
        <family val="1"/>
      </rPr>
      <t xml:space="preserve">   Pozycja powinna zawierać też spłatę zobowiązań wymagalnych z lat ubiegłych stanowiących wydatki majątkowe, o ile takie powstały.</t>
    </r>
  </si>
  <si>
    <r>
      <t>[8]</t>
    </r>
    <r>
      <rPr>
        <u val="single"/>
        <sz val="10"/>
        <rFont val="Times New Roman"/>
        <family val="1"/>
      </rPr>
      <t xml:space="preserve"> Wszystkie kredyty i pożyczki oraz emitowane papiery wartościowe, z wyjątkiem art. 89 ust. 1 pkt 1 ufp.</t>
    </r>
  </si>
  <si>
    <r>
      <t>[9]</t>
    </r>
    <r>
      <rPr>
        <u val="single"/>
        <sz val="10"/>
        <rFont val="Times New Roman"/>
        <family val="1"/>
      </rPr>
      <t xml:space="preserve"> Wynik finansowy budżetu jest odmienną pozycją niż wynik budżetu w tradycyjnym rozumieniu (dochody- wydatki), gdyż do wyniku finansowego budżetu włączono także przychody i rozchody.</t>
    </r>
  </si>
  <si>
    <r>
      <t xml:space="preserve">[10] </t>
    </r>
    <r>
      <rPr>
        <u val="single"/>
        <sz val="10"/>
        <rFont val="Times New Roman"/>
        <family val="1"/>
      </rPr>
      <t>W pozycji tej należy podać łączną kwotę długu na koniec roku budżetowego z wszystkich tytułów dłużnych i elementów wpływających na dług m.in. zobowiązania wymagalne, umorzenia pożyczek, zmiany     kursowe. Natomiast w objaśnieniach należałoby wykazać m.in. kwotę umorzeń pożyczek otrzymanych przez JST, zmianę kwoty długu na skutek różnic kursowych.</t>
    </r>
  </si>
  <si>
    <r>
      <t>[11]</t>
    </r>
    <r>
      <rPr>
        <u val="single"/>
        <sz val="10"/>
        <rFont val="Times New Roman"/>
        <family val="1"/>
      </rPr>
      <t xml:space="preserve"> Skrót sufp oznacza ustawę z dnia 30 czerwca 2005 r. o finansach publicznych (Dz.U. Nr 249. poz. 2104 ze zm.).</t>
    </r>
  </si>
  <si>
    <r>
      <t xml:space="preserve">[12] </t>
    </r>
    <r>
      <rPr>
        <u val="single"/>
        <sz val="10"/>
        <rFont val="Times New Roman"/>
        <family val="1"/>
      </rPr>
      <t>W pozycji podaje się kwotę, o której mowa w art. 244 ufp.</t>
    </r>
  </si>
  <si>
    <r>
      <t xml:space="preserve">[13] </t>
    </r>
    <r>
      <rPr>
        <u val="single"/>
        <sz val="10"/>
        <rFont val="Times New Roman"/>
        <family val="1"/>
      </rPr>
      <t>W pozycji tej pokazuje się wartość wynikającą z obliczeń przeprowadzonych dla lewej strony wzoru, określonego w art. 243 ufp.</t>
    </r>
  </si>
  <si>
    <r>
      <t>[14]</t>
    </r>
    <r>
      <rPr>
        <u val="single"/>
        <sz val="10"/>
        <rFont val="Times New Roman"/>
        <family val="1"/>
      </rPr>
      <t xml:space="preserve"> W pozycji tej pokazuje się wartość wynikającą z obliczeń przeprowadzonych dla prawej strony wzoru, o którym mowa w art. 243 ufp.</t>
    </r>
  </si>
  <si>
    <r>
      <t>[15]</t>
    </r>
    <r>
      <rPr>
        <u val="single"/>
        <sz val="10"/>
        <rFont val="Times New Roman"/>
        <family val="1"/>
      </rPr>
      <t xml:space="preserve"> W pozycji 16 należy wyliczyć lewą stronę wzoru z uwzględnieniem pozycji 14 i porównać z prawą stroną wzoru wyliczoną w poz. 15, co pozwoli określić czy został spełniony warunek art. 243 ufp</t>
    </r>
  </si>
  <si>
    <r>
      <t>[16]</t>
    </r>
    <r>
      <rPr>
        <u val="single"/>
        <sz val="10"/>
        <rFont val="Times New Roman"/>
        <family val="1"/>
      </rPr>
      <t xml:space="preserve"> Poz. 17-18 są wypełniane tylko do roku 2013 włącznie. </t>
    </r>
  </si>
  <si>
    <r>
      <t xml:space="preserve">[17] </t>
    </r>
    <r>
      <rPr>
        <u val="single"/>
        <sz val="10"/>
        <rFont val="Times New Roman"/>
        <family val="1"/>
      </rPr>
      <t>W pozycjach 17 i 18 nie uwzględnia się zobowiązań związku współtworzonego przez jednostkę samorządu terytorialnego.</t>
    </r>
  </si>
  <si>
    <t>Rady Gminy Mieścisko z dnia 06.06.2012 r.</t>
  </si>
  <si>
    <t>Rok 2011</t>
  </si>
  <si>
    <t>Załącznik Nr 1 do Uchwały Nr XV/103/12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</si>
</sst>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0.0"/>
    <numFmt numFmtId="170" formatCode="_-* #,##0.000\ _z_ł_-;\-* #,##0.000\ _z_ł_-;_-* &quot;-&quot;??\ _z_ł_-;_-@_-"/>
    <numFmt numFmtId="171" formatCode="_-* #,##0.0000\ _z_ł_-;\-* #,##0.0000\ _z_ł_-;_-* &quot;-&quot;??\ _z_ł_-;_-@_-"/>
    <numFmt numFmtId="172" formatCode="#,##0.000"/>
    <numFmt numFmtId="173" formatCode="#,##0.0000"/>
    <numFmt numFmtId="174" formatCode="0.0%"/>
    <numFmt numFmtId="175" formatCode="0.000"/>
    <numFmt numFmtId="176" formatCode="0.0000"/>
    <numFmt numFmtId="177" formatCode="0.000000000"/>
    <numFmt numFmtId="178" formatCode="0.00000000"/>
    <numFmt numFmtId="179" formatCode="0.0000000"/>
    <numFmt numFmtId="180" formatCode="0.00000"/>
    <numFmt numFmtId="181" formatCode="#,##0.00\ _z_ł"/>
    <numFmt numFmtId="182" formatCode="#,##0.00000"/>
  </numFmts>
  <fonts count="38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Bookman Old Style"/>
      <family val="1"/>
    </font>
    <font>
      <sz val="10"/>
      <name val="Bookman Old Style"/>
      <family val="1"/>
    </font>
    <font>
      <sz val="9"/>
      <color indexed="8"/>
      <name val="Bookman Old Style"/>
      <family val="1"/>
    </font>
    <font>
      <sz val="9"/>
      <color indexed="63"/>
      <name val="Bookman Old Style"/>
      <family val="1"/>
    </font>
    <font>
      <sz val="7.5"/>
      <color indexed="63"/>
      <name val="Tahoma"/>
      <family val="2"/>
    </font>
    <font>
      <i/>
      <sz val="9"/>
      <color indexed="8"/>
      <name val="Bookman Old Style"/>
      <family val="1"/>
    </font>
    <font>
      <b/>
      <i/>
      <sz val="9"/>
      <color indexed="8"/>
      <name val="Bookman Old Style"/>
      <family val="1"/>
    </font>
    <font>
      <sz val="10"/>
      <color indexed="8"/>
      <name val="Czcionka tekstu podstawowego"/>
      <family val="0"/>
    </font>
    <font>
      <b/>
      <sz val="10"/>
      <name val="Bookman Old Style"/>
      <family val="1"/>
    </font>
    <font>
      <b/>
      <sz val="10"/>
      <name val="Times New Roman"/>
      <family val="1"/>
    </font>
    <font>
      <b/>
      <sz val="9"/>
      <name val="Bookman Old Style"/>
      <family val="1"/>
    </font>
    <font>
      <b/>
      <u val="single"/>
      <sz val="10"/>
      <name val="Times New Roman"/>
      <family val="1"/>
    </font>
    <font>
      <b/>
      <u val="single"/>
      <vertAlign val="superscript"/>
      <sz val="10"/>
      <name val="Times New Roman"/>
      <family val="1"/>
    </font>
    <font>
      <u val="single"/>
      <sz val="10"/>
      <name val="Times New Roman"/>
      <family val="1"/>
    </font>
    <font>
      <u val="single"/>
      <vertAlign val="superscript"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3"/>
        <bgColor indexed="26"/>
      </patternFill>
    </fill>
    <fill>
      <patternFill patternType="lightGray">
        <fgColor indexed="40"/>
        <bgColor indexed="27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1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" borderId="0" applyNumberFormat="0" applyBorder="0" applyAlignment="0" applyProtection="0"/>
  </cellStyleXfs>
  <cellXfs count="147">
    <xf numFmtId="0" fontId="0" fillId="0" borderId="0" xfId="0" applyAlignment="1">
      <alignment/>
    </xf>
    <xf numFmtId="2" fontId="0" fillId="0" borderId="0" xfId="0" applyNumberFormat="1" applyAlignment="1">
      <alignment vertical="center"/>
    </xf>
    <xf numFmtId="0" fontId="4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wrapText="1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right" wrapText="1"/>
    </xf>
    <xf numFmtId="3" fontId="6" fillId="0" borderId="12" xfId="0" applyNumberFormat="1" applyFont="1" applyBorder="1" applyAlignment="1">
      <alignment horizontal="right" wrapText="1"/>
    </xf>
    <xf numFmtId="0" fontId="4" fillId="0" borderId="11" xfId="0" applyFont="1" applyBorder="1" applyAlignment="1">
      <alignment/>
    </xf>
    <xf numFmtId="3" fontId="6" fillId="24" borderId="10" xfId="0" applyNumberFormat="1" applyFont="1" applyFill="1" applyBorder="1" applyAlignment="1">
      <alignment horizontal="right"/>
    </xf>
    <xf numFmtId="3" fontId="6" fillId="24" borderId="12" xfId="0" applyNumberFormat="1" applyFont="1" applyFill="1" applyBorder="1" applyAlignment="1">
      <alignment horizontal="right"/>
    </xf>
    <xf numFmtId="3" fontId="6" fillId="25" borderId="10" xfId="0" applyNumberFormat="1" applyFont="1" applyFill="1" applyBorder="1" applyAlignment="1">
      <alignment horizontal="right"/>
    </xf>
    <xf numFmtId="3" fontId="6" fillId="25" borderId="12" xfId="0" applyNumberFormat="1" applyFont="1" applyFill="1" applyBorder="1" applyAlignment="1">
      <alignment horizontal="right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0" fillId="0" borderId="10" xfId="0" applyBorder="1" applyAlignment="1">
      <alignment vertical="center"/>
    </xf>
    <xf numFmtId="0" fontId="6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3" fontId="6" fillId="24" borderId="10" xfId="0" applyNumberFormat="1" applyFont="1" applyFill="1" applyBorder="1" applyAlignment="1">
      <alignment/>
    </xf>
    <xf numFmtId="3" fontId="6" fillId="24" borderId="12" xfId="0" applyNumberFormat="1" applyFont="1" applyFill="1" applyBorder="1" applyAlignment="1">
      <alignment/>
    </xf>
    <xf numFmtId="3" fontId="6" fillId="25" borderId="1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3" fontId="6" fillId="25" borderId="12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3" fontId="11" fillId="0" borderId="12" xfId="0" applyNumberFormat="1" applyFont="1" applyBorder="1" applyAlignment="1">
      <alignment/>
    </xf>
    <xf numFmtId="0" fontId="0" fillId="0" borderId="0" xfId="0" applyAlignment="1">
      <alignment vertical="center"/>
    </xf>
    <xf numFmtId="0" fontId="1" fillId="0" borderId="13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5" fillId="0" borderId="16" xfId="44" applyFont="1" applyFill="1" applyBorder="1" applyAlignment="1" applyProtection="1">
      <alignment horizontal="justify" vertical="top" wrapText="1"/>
      <protection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justify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justify" vertical="top" wrapText="1"/>
    </xf>
    <xf numFmtId="0" fontId="15" fillId="0" borderId="16" xfId="44" applyFont="1" applyFill="1" applyBorder="1" applyAlignment="1" applyProtection="1">
      <alignment vertical="top" wrapText="1"/>
      <protection/>
    </xf>
    <xf numFmtId="0" fontId="17" fillId="0" borderId="17" xfId="44" applyFont="1" applyFill="1" applyBorder="1" applyAlignment="1" applyProtection="1">
      <alignment horizontal="justify" vertical="top" wrapText="1"/>
      <protection/>
    </xf>
    <xf numFmtId="0" fontId="17" fillId="0" borderId="13" xfId="44" applyFont="1" applyFill="1" applyBorder="1" applyAlignment="1" applyProtection="1">
      <alignment horizontal="justify" vertical="top" wrapText="1"/>
      <protection/>
    </xf>
    <xf numFmtId="0" fontId="1" fillId="0" borderId="15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justify" vertical="top" wrapText="1"/>
    </xf>
    <xf numFmtId="0" fontId="13" fillId="0" borderId="16" xfId="0" applyFont="1" applyFill="1" applyBorder="1" applyAlignment="1">
      <alignment horizontal="justify" vertical="top" wrapText="1"/>
    </xf>
    <xf numFmtId="0" fontId="15" fillId="0" borderId="15" xfId="44" applyFont="1" applyFill="1" applyBorder="1" applyAlignment="1" applyProtection="1">
      <alignment horizontal="justify" vertical="top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9" fillId="0" borderId="18" xfId="0" applyFont="1" applyFill="1" applyBorder="1" applyAlignment="1">
      <alignment/>
    </xf>
    <xf numFmtId="0" fontId="20" fillId="0" borderId="18" xfId="0" applyFont="1" applyFill="1" applyBorder="1" applyAlignment="1">
      <alignment horizontal="justify" vertical="top" wrapText="1"/>
    </xf>
    <xf numFmtId="0" fontId="19" fillId="0" borderId="19" xfId="0" applyFont="1" applyFill="1" applyBorder="1" applyAlignment="1">
      <alignment/>
    </xf>
    <xf numFmtId="0" fontId="19" fillId="0" borderId="19" xfId="0" applyFont="1" applyFill="1" applyBorder="1" applyAlignment="1">
      <alignment horizontal="justify" vertical="top" wrapText="1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4" fontId="13" fillId="0" borderId="15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vertical="top" wrapText="1"/>
    </xf>
    <xf numFmtId="2" fontId="1" fillId="0" borderId="15" xfId="0" applyNumberFormat="1" applyFont="1" applyFill="1" applyBorder="1" applyAlignment="1">
      <alignment/>
    </xf>
    <xf numFmtId="4" fontId="13" fillId="0" borderId="15" xfId="0" applyNumberFormat="1" applyFont="1" applyFill="1" applyBorder="1" applyAlignment="1">
      <alignment horizontal="center" vertical="center" wrapText="1"/>
    </xf>
    <xf numFmtId="2" fontId="13" fillId="0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right" wrapText="1"/>
    </xf>
    <xf numFmtId="0" fontId="1" fillId="0" borderId="15" xfId="0" applyFont="1" applyFill="1" applyBorder="1" applyAlignment="1">
      <alignment/>
    </xf>
    <xf numFmtId="4" fontId="13" fillId="0" borderId="15" xfId="0" applyNumberFormat="1" applyFont="1" applyFill="1" applyBorder="1" applyAlignment="1">
      <alignment horizontal="right" vertical="top" wrapText="1"/>
    </xf>
    <xf numFmtId="4" fontId="13" fillId="0" borderId="15" xfId="0" applyNumberFormat="1" applyFont="1" applyFill="1" applyBorder="1" applyAlignment="1">
      <alignment/>
    </xf>
    <xf numFmtId="0" fontId="13" fillId="0" borderId="15" xfId="0" applyFont="1" applyFill="1" applyBorder="1" applyAlignment="1">
      <alignment/>
    </xf>
    <xf numFmtId="2" fontId="13" fillId="0" borderId="15" xfId="0" applyNumberFormat="1" applyFont="1" applyFill="1" applyBorder="1" applyAlignment="1">
      <alignment/>
    </xf>
    <xf numFmtId="0" fontId="13" fillId="0" borderId="15" xfId="0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top" wrapText="1"/>
    </xf>
    <xf numFmtId="173" fontId="13" fillId="0" borderId="15" xfId="0" applyNumberFormat="1" applyFont="1" applyFill="1" applyBorder="1" applyAlignment="1">
      <alignment horizontal="right" wrapText="1"/>
    </xf>
    <xf numFmtId="173" fontId="1" fillId="0" borderId="15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vertical="top" wrapText="1"/>
    </xf>
    <xf numFmtId="10" fontId="13" fillId="0" borderId="15" xfId="0" applyNumberFormat="1" applyFont="1" applyFill="1" applyBorder="1" applyAlignment="1">
      <alignment horizontal="right" wrapText="1"/>
    </xf>
    <xf numFmtId="10" fontId="13" fillId="0" borderId="15" xfId="54" applyNumberFormat="1" applyFont="1" applyFill="1" applyBorder="1" applyAlignment="1">
      <alignment/>
    </xf>
    <xf numFmtId="2" fontId="13" fillId="0" borderId="15" xfId="0" applyNumberFormat="1" applyFont="1" applyFill="1" applyBorder="1" applyAlignment="1">
      <alignment horizontal="right" vertical="top"/>
    </xf>
    <xf numFmtId="4" fontId="20" fillId="0" borderId="15" xfId="0" applyNumberFormat="1" applyFont="1" applyFill="1" applyBorder="1" applyAlignment="1">
      <alignment horizontal="right" vertical="top" wrapText="1"/>
    </xf>
    <xf numFmtId="0" fontId="19" fillId="0" borderId="15" xfId="0" applyFont="1" applyFill="1" applyBorder="1" applyAlignment="1">
      <alignment horizontal="justify" vertical="top" wrapText="1"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181" fontId="13" fillId="0" borderId="15" xfId="0" applyNumberFormat="1" applyFont="1" applyFill="1" applyBorder="1" applyAlignment="1">
      <alignment horizontal="right" wrapText="1"/>
    </xf>
    <xf numFmtId="181" fontId="13" fillId="0" borderId="15" xfId="44" applyNumberFormat="1" applyFont="1" applyFill="1" applyBorder="1" applyAlignment="1" applyProtection="1">
      <alignment horizontal="right" wrapText="1"/>
      <protection/>
    </xf>
    <xf numFmtId="181" fontId="1" fillId="0" borderId="15" xfId="0" applyNumberFormat="1" applyFont="1" applyFill="1" applyBorder="1" applyAlignment="1">
      <alignment horizontal="right" wrapText="1"/>
    </xf>
    <xf numFmtId="181" fontId="13" fillId="0" borderId="15" xfId="44" applyNumberFormat="1" applyFont="1" applyFill="1" applyBorder="1" applyAlignment="1" applyProtection="1">
      <alignment horizontal="right" vertical="center" wrapText="1"/>
      <protection/>
    </xf>
    <xf numFmtId="181" fontId="1" fillId="0" borderId="15" xfId="44" applyNumberFormat="1" applyFont="1" applyFill="1" applyBorder="1" applyAlignment="1" applyProtection="1">
      <alignment horizontal="right" wrapText="1"/>
      <protection/>
    </xf>
    <xf numFmtId="181" fontId="20" fillId="0" borderId="15" xfId="0" applyNumberFormat="1" applyFont="1" applyFill="1" applyBorder="1" applyAlignment="1">
      <alignment horizontal="right" wrapText="1"/>
    </xf>
    <xf numFmtId="181" fontId="19" fillId="0" borderId="15" xfId="0" applyNumberFormat="1" applyFont="1" applyFill="1" applyBorder="1" applyAlignment="1">
      <alignment horizontal="right" wrapText="1"/>
    </xf>
    <xf numFmtId="181" fontId="13" fillId="0" borderId="15" xfId="0" applyNumberFormat="1" applyFont="1" applyFill="1" applyBorder="1" applyAlignment="1">
      <alignment horizontal="center" vertical="center" wrapText="1"/>
    </xf>
    <xf numFmtId="181" fontId="1" fillId="0" borderId="15" xfId="0" applyNumberFormat="1" applyFont="1" applyFill="1" applyBorder="1" applyAlignment="1">
      <alignment horizontal="right" vertical="top" wrapText="1"/>
    </xf>
    <xf numFmtId="181" fontId="1" fillId="0" borderId="15" xfId="44" applyNumberFormat="1" applyFont="1" applyFill="1" applyBorder="1" applyAlignment="1" applyProtection="1">
      <alignment horizontal="right" vertical="top" wrapText="1"/>
      <protection/>
    </xf>
    <xf numFmtId="182" fontId="13" fillId="0" borderId="15" xfId="44" applyNumberFormat="1" applyFont="1" applyFill="1" applyBorder="1" applyAlignment="1" applyProtection="1">
      <alignment horizontal="right" wrapText="1"/>
      <protection/>
    </xf>
    <xf numFmtId="173" fontId="1" fillId="0" borderId="15" xfId="44" applyNumberFormat="1" applyFont="1" applyFill="1" applyBorder="1" applyAlignment="1" applyProtection="1">
      <alignment horizontal="right" wrapText="1"/>
      <protection/>
    </xf>
    <xf numFmtId="0" fontId="9" fillId="0" borderId="10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20" xfId="0" applyFont="1" applyBorder="1" applyAlignment="1">
      <alignment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8" fillId="0" borderId="0" xfId="44" applyFont="1" applyFill="1" applyAlignment="1" applyProtection="1">
      <alignment wrapText="1"/>
      <protection/>
    </xf>
    <xf numFmtId="0" fontId="17" fillId="0" borderId="0" xfId="44" applyFont="1" applyFill="1" applyAlignment="1" applyProtection="1">
      <alignment wrapText="1"/>
      <protection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9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2" fillId="0" borderId="0" xfId="44" applyAlignment="1" applyProtection="1">
      <alignment wrapText="1"/>
      <protection/>
    </xf>
    <xf numFmtId="3" fontId="6" fillId="0" borderId="10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3" fontId="11" fillId="0" borderId="21" xfId="0" applyNumberFormat="1" applyFont="1" applyBorder="1" applyAlignment="1">
      <alignment/>
    </xf>
    <xf numFmtId="0" fontId="2" fillId="0" borderId="0" xfId="44" applyFont="1" applyAlignment="1" applyProtection="1">
      <alignment wrapText="1"/>
      <protection/>
    </xf>
    <xf numFmtId="0" fontId="4" fillId="0" borderId="11" xfId="0" applyFont="1" applyBorder="1" applyAlignment="1">
      <alignment/>
    </xf>
    <xf numFmtId="0" fontId="4" fillId="0" borderId="22" xfId="0" applyFont="1" applyBorder="1" applyAlignment="1">
      <alignment/>
    </xf>
    <xf numFmtId="0" fontId="6" fillId="24" borderId="10" xfId="0" applyFont="1" applyFill="1" applyBorder="1" applyAlignment="1">
      <alignment/>
    </xf>
    <xf numFmtId="0" fontId="6" fillId="25" borderId="10" xfId="0" applyFont="1" applyFill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0" fontId="2" fillId="0" borderId="10" xfId="44" applyBorder="1" applyAlignment="1" applyProtection="1">
      <alignment wrapText="1"/>
      <protection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3" fontId="6" fillId="0" borderId="12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4" fillId="0" borderId="23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4" fillId="0" borderId="10" xfId="0" applyFont="1" applyBorder="1" applyAlignment="1">
      <alignment/>
    </xf>
    <xf numFmtId="0" fontId="2" fillId="0" borderId="26" xfId="44" applyBorder="1" applyAlignment="1" applyProtection="1">
      <alignment horizontal="center" wrapText="1"/>
      <protection/>
    </xf>
    <xf numFmtId="0" fontId="2" fillId="0" borderId="12" xfId="44" applyBorder="1" applyAlignment="1" applyProtection="1">
      <alignment horizontal="center" wrapText="1"/>
      <protection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2" fontId="4" fillId="0" borderId="27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2" TargetMode="External" /><Relationship Id="rId3" Type="http://schemas.openxmlformats.org/officeDocument/2006/relationships/hyperlink" Target="_ftnref1" TargetMode="External" /><Relationship Id="rId4" Type="http://schemas.openxmlformats.org/officeDocument/2006/relationships/hyperlink" Target="_ftnref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3.8515625" style="0" customWidth="1"/>
    <col min="2" max="2" width="73.7109375" style="0" customWidth="1"/>
    <col min="3" max="3" width="13.57421875" style="0" hidden="1" customWidth="1"/>
    <col min="4" max="7" width="12.7109375" style="0" customWidth="1"/>
    <col min="8" max="8" width="12.421875" style="0" customWidth="1"/>
    <col min="9" max="9" width="12.8515625" style="0" customWidth="1"/>
    <col min="10" max="10" width="12.421875" style="0" customWidth="1"/>
    <col min="11" max="12" width="12.28125" style="0" bestFit="1" customWidth="1"/>
    <col min="13" max="13" width="12.57421875" style="0" customWidth="1"/>
  </cols>
  <sheetData>
    <row r="1" spans="1:13" ht="12.75">
      <c r="A1" s="110" t="s">
        <v>141</v>
      </c>
      <c r="B1" s="107"/>
      <c r="C1" s="80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2.75">
      <c r="A2" s="106" t="s">
        <v>139</v>
      </c>
      <c r="B2" s="107"/>
      <c r="C2" s="80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5">
      <c r="A3" s="108" t="s">
        <v>101</v>
      </c>
      <c r="B3" s="109"/>
      <c r="C3" s="81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12.7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7.25" customHeight="1">
      <c r="A5" s="45" t="s">
        <v>0</v>
      </c>
      <c r="B5" s="35" t="s">
        <v>1</v>
      </c>
      <c r="C5" s="35" t="s">
        <v>140</v>
      </c>
      <c r="D5" s="35" t="s">
        <v>2</v>
      </c>
      <c r="E5" s="35" t="s">
        <v>103</v>
      </c>
      <c r="F5" s="35" t="s">
        <v>3</v>
      </c>
      <c r="G5" s="35" t="s">
        <v>94</v>
      </c>
      <c r="H5" s="35" t="s">
        <v>95</v>
      </c>
      <c r="I5" s="35" t="s">
        <v>96</v>
      </c>
      <c r="J5" s="35" t="s">
        <v>99</v>
      </c>
      <c r="K5" s="35" t="s">
        <v>97</v>
      </c>
      <c r="L5" s="35" t="s">
        <v>98</v>
      </c>
      <c r="M5" s="35" t="s">
        <v>100</v>
      </c>
    </row>
    <row r="6" spans="1:13" ht="15.75">
      <c r="A6" s="36">
        <v>1</v>
      </c>
      <c r="B6" s="37" t="s">
        <v>104</v>
      </c>
      <c r="C6" s="83">
        <v>20656185.47</v>
      </c>
      <c r="D6" s="58">
        <f>D7+D8</f>
        <v>19336595</v>
      </c>
      <c r="E6" s="58">
        <f aca="true" t="shared" si="0" ref="E6:M6">E7+E8</f>
        <v>19657862</v>
      </c>
      <c r="F6" s="58">
        <f t="shared" si="0"/>
        <v>19681984</v>
      </c>
      <c r="G6" s="58">
        <f t="shared" si="0"/>
        <v>19801124</v>
      </c>
      <c r="H6" s="58">
        <f t="shared" si="0"/>
        <v>19832789</v>
      </c>
      <c r="I6" s="58">
        <f t="shared" si="0"/>
        <v>19832564</v>
      </c>
      <c r="J6" s="58">
        <f t="shared" si="0"/>
        <v>19914562</v>
      </c>
      <c r="K6" s="58">
        <f t="shared" si="0"/>
        <v>19931560</v>
      </c>
      <c r="L6" s="58">
        <f t="shared" si="0"/>
        <v>19947559</v>
      </c>
      <c r="M6" s="58">
        <f t="shared" si="0"/>
        <v>19969461</v>
      </c>
    </row>
    <row r="7" spans="1:13" ht="13.5" customHeight="1">
      <c r="A7" s="38" t="s">
        <v>4</v>
      </c>
      <c r="B7" s="39" t="s">
        <v>28</v>
      </c>
      <c r="C7" s="84">
        <v>18946447.72</v>
      </c>
      <c r="D7" s="59">
        <v>17771270</v>
      </c>
      <c r="E7" s="59">
        <v>18657862</v>
      </c>
      <c r="F7" s="59">
        <v>18981984</v>
      </c>
      <c r="G7" s="59">
        <v>19285810</v>
      </c>
      <c r="H7" s="60">
        <v>19332789</v>
      </c>
      <c r="I7" s="60">
        <v>19332564</v>
      </c>
      <c r="J7" s="60">
        <v>19385810</v>
      </c>
      <c r="K7" s="60">
        <v>19385810</v>
      </c>
      <c r="L7" s="60">
        <v>19385810</v>
      </c>
      <c r="M7" s="60">
        <v>19385810</v>
      </c>
    </row>
    <row r="8" spans="1:13" ht="13.5" customHeight="1">
      <c r="A8" s="38" t="s">
        <v>5</v>
      </c>
      <c r="B8" s="39" t="s">
        <v>29</v>
      </c>
      <c r="C8" s="84">
        <v>1709737.75</v>
      </c>
      <c r="D8" s="59">
        <v>1565325</v>
      </c>
      <c r="E8" s="59">
        <v>1000000</v>
      </c>
      <c r="F8" s="59">
        <v>700000</v>
      </c>
      <c r="G8" s="59">
        <v>515314</v>
      </c>
      <c r="H8" s="60">
        <v>500000</v>
      </c>
      <c r="I8" s="60">
        <v>500000</v>
      </c>
      <c r="J8" s="60">
        <v>528752</v>
      </c>
      <c r="K8" s="60">
        <v>545750</v>
      </c>
      <c r="L8" s="60">
        <v>561749</v>
      </c>
      <c r="M8" s="60">
        <v>583651</v>
      </c>
    </row>
    <row r="9" spans="1:13" ht="13.5" customHeight="1">
      <c r="A9" s="40" t="s">
        <v>6</v>
      </c>
      <c r="B9" s="41" t="s">
        <v>30</v>
      </c>
      <c r="C9" s="84">
        <v>460440.69</v>
      </c>
      <c r="D9" s="59">
        <v>766200</v>
      </c>
      <c r="E9" s="59">
        <v>800000</v>
      </c>
      <c r="F9" s="59">
        <v>500000</v>
      </c>
      <c r="G9" s="59">
        <v>500000</v>
      </c>
      <c r="H9" s="60">
        <v>500000</v>
      </c>
      <c r="I9" s="60">
        <v>500000</v>
      </c>
      <c r="J9" s="60">
        <v>500000</v>
      </c>
      <c r="K9" s="60">
        <v>500000</v>
      </c>
      <c r="L9" s="60">
        <v>500000</v>
      </c>
      <c r="M9" s="60">
        <v>500000</v>
      </c>
    </row>
    <row r="10" spans="1:13" ht="28.5">
      <c r="A10" s="36">
        <v>2</v>
      </c>
      <c r="B10" s="42" t="s">
        <v>105</v>
      </c>
      <c r="C10" s="85">
        <v>17471853.2</v>
      </c>
      <c r="D10" s="61">
        <v>16329509</v>
      </c>
      <c r="E10" s="61">
        <v>15925815</v>
      </c>
      <c r="F10" s="61">
        <v>16746717</v>
      </c>
      <c r="G10" s="61">
        <v>16626688</v>
      </c>
      <c r="H10" s="62">
        <v>17924031</v>
      </c>
      <c r="I10" s="62">
        <v>18163259</v>
      </c>
      <c r="J10" s="62">
        <v>18561392</v>
      </c>
      <c r="K10" s="62">
        <v>18820584</v>
      </c>
      <c r="L10" s="62">
        <v>19094197</v>
      </c>
      <c r="M10" s="62">
        <v>19304461</v>
      </c>
    </row>
    <row r="11" spans="1:13" ht="15.75">
      <c r="A11" s="38" t="s">
        <v>4</v>
      </c>
      <c r="B11" s="43" t="s">
        <v>106</v>
      </c>
      <c r="C11" s="86">
        <v>7207215.63</v>
      </c>
      <c r="D11" s="63">
        <v>7442692</v>
      </c>
      <c r="E11" s="63">
        <v>7499891</v>
      </c>
      <c r="F11" s="59">
        <v>7499891</v>
      </c>
      <c r="G11" s="63">
        <v>7499891</v>
      </c>
      <c r="H11" s="60">
        <v>7499891</v>
      </c>
      <c r="I11" s="60">
        <v>7499891</v>
      </c>
      <c r="J11" s="60">
        <v>7499891</v>
      </c>
      <c r="K11" s="60">
        <v>7499891</v>
      </c>
      <c r="L11" s="60">
        <v>7499891</v>
      </c>
      <c r="M11" s="60">
        <v>7499891</v>
      </c>
    </row>
    <row r="12" spans="1:13" ht="15.75">
      <c r="A12" s="38" t="s">
        <v>5</v>
      </c>
      <c r="B12" s="43" t="s">
        <v>107</v>
      </c>
      <c r="C12" s="86">
        <v>2151259.97</v>
      </c>
      <c r="D12" s="63">
        <v>2112148</v>
      </c>
      <c r="E12" s="63">
        <v>2233963</v>
      </c>
      <c r="F12" s="59">
        <v>2233963</v>
      </c>
      <c r="G12" s="63">
        <v>2233963</v>
      </c>
      <c r="H12" s="60">
        <v>2233963</v>
      </c>
      <c r="I12" s="60">
        <v>2233963</v>
      </c>
      <c r="J12" s="60">
        <v>2233963</v>
      </c>
      <c r="K12" s="60">
        <v>2233963</v>
      </c>
      <c r="L12" s="60">
        <v>2233963</v>
      </c>
      <c r="M12" s="60">
        <v>2233963</v>
      </c>
    </row>
    <row r="13" spans="1:13" ht="13.5" customHeight="1">
      <c r="A13" s="38" t="s">
        <v>6</v>
      </c>
      <c r="B13" s="39" t="s">
        <v>7</v>
      </c>
      <c r="C13" s="84"/>
      <c r="D13" s="63">
        <v>0</v>
      </c>
      <c r="E13" s="63">
        <v>0</v>
      </c>
      <c r="F13" s="59">
        <v>0</v>
      </c>
      <c r="G13" s="63">
        <v>0</v>
      </c>
      <c r="H13" s="64">
        <v>0</v>
      </c>
      <c r="I13" s="64">
        <v>0</v>
      </c>
      <c r="J13" s="64">
        <v>0</v>
      </c>
      <c r="K13" s="64"/>
      <c r="L13" s="64"/>
      <c r="M13" s="64"/>
    </row>
    <row r="14" spans="1:13" ht="25.5">
      <c r="A14" s="38" t="s">
        <v>8</v>
      </c>
      <c r="B14" s="39" t="s">
        <v>108</v>
      </c>
      <c r="C14" s="84"/>
      <c r="D14" s="63">
        <v>0</v>
      </c>
      <c r="E14" s="63">
        <v>0</v>
      </c>
      <c r="F14" s="59">
        <v>0</v>
      </c>
      <c r="G14" s="63">
        <v>0</v>
      </c>
      <c r="H14" s="64">
        <v>0</v>
      </c>
      <c r="I14" s="64">
        <v>0</v>
      </c>
      <c r="J14" s="64">
        <v>0</v>
      </c>
      <c r="K14" s="64"/>
      <c r="L14" s="64"/>
      <c r="M14" s="64"/>
    </row>
    <row r="15" spans="1:13" ht="15.75">
      <c r="A15" s="40" t="s">
        <v>9</v>
      </c>
      <c r="B15" s="44" t="s">
        <v>109</v>
      </c>
      <c r="C15" s="86"/>
      <c r="D15" s="63">
        <v>0</v>
      </c>
      <c r="E15" s="63">
        <v>0</v>
      </c>
      <c r="F15" s="59">
        <v>0</v>
      </c>
      <c r="G15" s="63">
        <v>0</v>
      </c>
      <c r="H15" s="64">
        <v>0</v>
      </c>
      <c r="I15" s="64">
        <v>0</v>
      </c>
      <c r="J15" s="64">
        <v>0</v>
      </c>
      <c r="K15" s="64"/>
      <c r="L15" s="64"/>
      <c r="M15" s="64"/>
    </row>
    <row r="16" spans="1:13" ht="13.5" customHeight="1">
      <c r="A16" s="45">
        <v>3</v>
      </c>
      <c r="B16" s="46" t="s">
        <v>26</v>
      </c>
      <c r="C16" s="82">
        <f>C6-C10</f>
        <v>3184332.2699999996</v>
      </c>
      <c r="D16" s="65">
        <f>D6-D10</f>
        <v>3007086</v>
      </c>
      <c r="E16" s="65">
        <f aca="true" t="shared" si="1" ref="E16:L16">+E6-E10</f>
        <v>3732047</v>
      </c>
      <c r="F16" s="65">
        <f t="shared" si="1"/>
        <v>2935267</v>
      </c>
      <c r="G16" s="65">
        <f t="shared" si="1"/>
        <v>3174436</v>
      </c>
      <c r="H16" s="66">
        <f t="shared" si="1"/>
        <v>1908758</v>
      </c>
      <c r="I16" s="66">
        <f t="shared" si="1"/>
        <v>1669305</v>
      </c>
      <c r="J16" s="66">
        <f t="shared" si="1"/>
        <v>1353170</v>
      </c>
      <c r="K16" s="66">
        <f t="shared" si="1"/>
        <v>1110976</v>
      </c>
      <c r="L16" s="66">
        <f t="shared" si="1"/>
        <v>853362</v>
      </c>
      <c r="M16" s="66">
        <f>+M6-M10</f>
        <v>665000</v>
      </c>
    </row>
    <row r="17" spans="1:13" ht="12.75">
      <c r="A17" s="36">
        <v>4</v>
      </c>
      <c r="B17" s="47" t="s">
        <v>31</v>
      </c>
      <c r="C17" s="82">
        <f>C18</f>
        <v>21364.91</v>
      </c>
      <c r="D17" s="58">
        <v>0</v>
      </c>
      <c r="E17" s="58">
        <v>0</v>
      </c>
      <c r="F17" s="65">
        <v>0</v>
      </c>
      <c r="G17" s="58">
        <v>0</v>
      </c>
      <c r="H17" s="67">
        <v>0</v>
      </c>
      <c r="I17" s="67">
        <v>0</v>
      </c>
      <c r="J17" s="67">
        <v>0</v>
      </c>
      <c r="K17" s="67"/>
      <c r="L17" s="67"/>
      <c r="M17" s="67"/>
    </row>
    <row r="18" spans="1:13" ht="25.5">
      <c r="A18" s="40" t="s">
        <v>4</v>
      </c>
      <c r="B18" s="32" t="s">
        <v>32</v>
      </c>
      <c r="C18" s="84">
        <v>21364.91</v>
      </c>
      <c r="D18" s="63">
        <v>0</v>
      </c>
      <c r="E18" s="63">
        <v>0</v>
      </c>
      <c r="F18" s="59">
        <v>0</v>
      </c>
      <c r="G18" s="63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</row>
    <row r="19" spans="1:13" ht="15.75">
      <c r="A19" s="45">
        <v>5</v>
      </c>
      <c r="B19" s="48" t="s">
        <v>110</v>
      </c>
      <c r="C19" s="83"/>
      <c r="D19" s="63">
        <v>0</v>
      </c>
      <c r="E19" s="63">
        <v>0</v>
      </c>
      <c r="F19" s="59">
        <v>0</v>
      </c>
      <c r="G19" s="63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</row>
    <row r="20" spans="1:13" ht="13.5" customHeight="1">
      <c r="A20" s="45">
        <v>6</v>
      </c>
      <c r="B20" s="46" t="s">
        <v>10</v>
      </c>
      <c r="C20" s="82">
        <f>C16+C17+C19</f>
        <v>3205697.1799999997</v>
      </c>
      <c r="D20" s="58">
        <f>+D16+D17+D19</f>
        <v>3007086</v>
      </c>
      <c r="E20" s="58">
        <f>+E16+E17+E19</f>
        <v>3732047</v>
      </c>
      <c r="F20" s="58">
        <f>+F16+F17+F19</f>
        <v>2935267</v>
      </c>
      <c r="G20" s="58">
        <f>+G16+G17+G19</f>
        <v>3174436</v>
      </c>
      <c r="H20" s="66">
        <f>+H16+H17+H19</f>
        <v>1908758</v>
      </c>
      <c r="I20" s="66">
        <f>+I16+H17+H19</f>
        <v>1669305</v>
      </c>
      <c r="J20" s="66">
        <f>+J16+J17+J19</f>
        <v>1353170</v>
      </c>
      <c r="K20" s="66">
        <f>+K16+K17+K19</f>
        <v>1110976</v>
      </c>
      <c r="L20" s="66">
        <f>+L16+L17+L19</f>
        <v>853362</v>
      </c>
      <c r="M20" s="66">
        <f>+M16+M17+M19</f>
        <v>665000</v>
      </c>
    </row>
    <row r="21" spans="1:13" ht="13.5" customHeight="1">
      <c r="A21" s="36">
        <v>7</v>
      </c>
      <c r="B21" s="47" t="s">
        <v>27</v>
      </c>
      <c r="C21" s="82">
        <f>C22+C23</f>
        <v>2263645.5700000003</v>
      </c>
      <c r="D21" s="58">
        <f aca="true" t="shared" si="2" ref="D21:L21">+D22+D23</f>
        <v>2729140</v>
      </c>
      <c r="E21" s="58">
        <f t="shared" si="2"/>
        <v>1982047</v>
      </c>
      <c r="F21" s="58">
        <f t="shared" si="2"/>
        <v>1935267</v>
      </c>
      <c r="G21" s="58">
        <f t="shared" si="2"/>
        <v>1974436</v>
      </c>
      <c r="H21" s="68">
        <f t="shared" si="2"/>
        <v>1208758</v>
      </c>
      <c r="I21" s="68">
        <f t="shared" si="2"/>
        <v>969305</v>
      </c>
      <c r="J21" s="68">
        <f t="shared" si="2"/>
        <v>853170</v>
      </c>
      <c r="K21" s="68">
        <f t="shared" si="2"/>
        <v>610976</v>
      </c>
      <c r="L21" s="68">
        <f t="shared" si="2"/>
        <v>353362</v>
      </c>
      <c r="M21" s="68">
        <f>+M22+M23</f>
        <v>65000</v>
      </c>
    </row>
    <row r="22" spans="1:13" ht="13.5" customHeight="1">
      <c r="A22" s="38" t="s">
        <v>4</v>
      </c>
      <c r="B22" s="39" t="s">
        <v>33</v>
      </c>
      <c r="C22" s="84">
        <v>1782069.82</v>
      </c>
      <c r="D22" s="63">
        <v>2137133</v>
      </c>
      <c r="E22" s="63">
        <v>1500132</v>
      </c>
      <c r="F22" s="59">
        <v>1520686</v>
      </c>
      <c r="G22" s="63">
        <v>1602160</v>
      </c>
      <c r="H22" s="60">
        <v>887560</v>
      </c>
      <c r="I22" s="60">
        <v>738324</v>
      </c>
      <c r="J22" s="60">
        <v>704992</v>
      </c>
      <c r="K22" s="60">
        <v>538328</v>
      </c>
      <c r="L22" s="60">
        <v>324504</v>
      </c>
      <c r="M22" s="60">
        <v>60000</v>
      </c>
    </row>
    <row r="23" spans="1:13" ht="13.5" customHeight="1">
      <c r="A23" s="40" t="s">
        <v>5</v>
      </c>
      <c r="B23" s="41" t="s">
        <v>34</v>
      </c>
      <c r="C23" s="84">
        <v>481575.75</v>
      </c>
      <c r="D23" s="63">
        <v>592007</v>
      </c>
      <c r="E23" s="63">
        <v>481915</v>
      </c>
      <c r="F23" s="59">
        <v>414581</v>
      </c>
      <c r="G23" s="63">
        <v>372276</v>
      </c>
      <c r="H23" s="60">
        <v>321198</v>
      </c>
      <c r="I23" s="60">
        <v>230981</v>
      </c>
      <c r="J23" s="60">
        <v>148178</v>
      </c>
      <c r="K23" s="60">
        <v>72648</v>
      </c>
      <c r="L23" s="60">
        <v>28858</v>
      </c>
      <c r="M23" s="60">
        <v>5000</v>
      </c>
    </row>
    <row r="24" spans="1:13" ht="13.5" customHeight="1">
      <c r="A24" s="45">
        <v>8</v>
      </c>
      <c r="B24" s="46" t="s">
        <v>11</v>
      </c>
      <c r="C24" s="82">
        <v>0</v>
      </c>
      <c r="D24" s="58">
        <v>0</v>
      </c>
      <c r="E24" s="58">
        <v>0</v>
      </c>
      <c r="F24" s="65">
        <v>0</v>
      </c>
      <c r="G24" s="5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</row>
    <row r="25" spans="1:13" ht="13.5" customHeight="1">
      <c r="A25" s="45">
        <v>9</v>
      </c>
      <c r="B25" s="46" t="s">
        <v>12</v>
      </c>
      <c r="C25" s="82">
        <f>C20-C21-C24</f>
        <v>942051.6099999994</v>
      </c>
      <c r="D25" s="58">
        <f aca="true" t="shared" si="3" ref="D25:M25">+D20-D21-D24</f>
        <v>277946</v>
      </c>
      <c r="E25" s="58">
        <f t="shared" si="3"/>
        <v>1750000</v>
      </c>
      <c r="F25" s="58">
        <f t="shared" si="3"/>
        <v>1000000</v>
      </c>
      <c r="G25" s="58">
        <f t="shared" si="3"/>
        <v>1200000</v>
      </c>
      <c r="H25" s="66">
        <f t="shared" si="3"/>
        <v>700000</v>
      </c>
      <c r="I25" s="66">
        <f t="shared" si="3"/>
        <v>700000</v>
      </c>
      <c r="J25" s="66">
        <f t="shared" si="3"/>
        <v>500000</v>
      </c>
      <c r="K25" s="66">
        <f t="shared" si="3"/>
        <v>500000</v>
      </c>
      <c r="L25" s="66">
        <f t="shared" si="3"/>
        <v>500000</v>
      </c>
      <c r="M25" s="66">
        <f t="shared" si="3"/>
        <v>600000</v>
      </c>
    </row>
    <row r="26" spans="1:13" ht="15.75">
      <c r="A26" s="36">
        <v>10</v>
      </c>
      <c r="B26" s="37" t="s">
        <v>111</v>
      </c>
      <c r="C26" s="83">
        <v>2614466.99</v>
      </c>
      <c r="D26" s="58">
        <v>777946</v>
      </c>
      <c r="E26" s="58">
        <v>1750000</v>
      </c>
      <c r="F26" s="65">
        <v>1000000</v>
      </c>
      <c r="G26" s="58">
        <v>1200000</v>
      </c>
      <c r="H26" s="68">
        <v>700000</v>
      </c>
      <c r="I26" s="68">
        <v>700000</v>
      </c>
      <c r="J26" s="68">
        <v>500000</v>
      </c>
      <c r="K26" s="68">
        <v>500000</v>
      </c>
      <c r="L26" s="68">
        <v>500000</v>
      </c>
      <c r="M26" s="68">
        <v>600000</v>
      </c>
    </row>
    <row r="27" spans="1:13" ht="13.5" customHeight="1">
      <c r="A27" s="40" t="s">
        <v>4</v>
      </c>
      <c r="B27" s="41" t="s">
        <v>35</v>
      </c>
      <c r="C27" s="84">
        <v>0</v>
      </c>
      <c r="D27" s="63">
        <v>5000</v>
      </c>
      <c r="E27" s="63">
        <v>1745000</v>
      </c>
      <c r="F27" s="59">
        <v>1000000</v>
      </c>
      <c r="G27" s="63">
        <v>1200000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</row>
    <row r="28" spans="1:13" ht="15.75">
      <c r="A28" s="45">
        <v>11</v>
      </c>
      <c r="B28" s="48" t="s">
        <v>112</v>
      </c>
      <c r="C28" s="85">
        <v>2117547.86</v>
      </c>
      <c r="D28" s="65">
        <v>500000</v>
      </c>
      <c r="E28" s="65">
        <v>0</v>
      </c>
      <c r="F28" s="65">
        <v>0</v>
      </c>
      <c r="G28" s="65">
        <v>0</v>
      </c>
      <c r="H28" s="68">
        <v>0</v>
      </c>
      <c r="I28" s="68"/>
      <c r="J28" s="68">
        <v>0</v>
      </c>
      <c r="K28" s="68">
        <v>0</v>
      </c>
      <c r="L28" s="68">
        <v>0</v>
      </c>
      <c r="M28" s="68">
        <v>0</v>
      </c>
    </row>
    <row r="29" spans="1:13" ht="15.75">
      <c r="A29" s="45">
        <v>12</v>
      </c>
      <c r="B29" s="48" t="s">
        <v>113</v>
      </c>
      <c r="C29" s="83">
        <f>+C25-C26+C28</f>
        <v>445132.47999999905</v>
      </c>
      <c r="D29" s="65">
        <f aca="true" t="shared" si="4" ref="D29:M29">+D25-D26+D28</f>
        <v>0</v>
      </c>
      <c r="E29" s="65">
        <f t="shared" si="4"/>
        <v>0</v>
      </c>
      <c r="F29" s="65">
        <f t="shared" si="4"/>
        <v>0</v>
      </c>
      <c r="G29" s="65">
        <f t="shared" si="4"/>
        <v>0</v>
      </c>
      <c r="H29" s="66">
        <f t="shared" si="4"/>
        <v>0</v>
      </c>
      <c r="I29" s="66">
        <f t="shared" si="4"/>
        <v>0</v>
      </c>
      <c r="J29" s="66">
        <f t="shared" si="4"/>
        <v>0</v>
      </c>
      <c r="K29" s="66">
        <f t="shared" si="4"/>
        <v>0</v>
      </c>
      <c r="L29" s="66">
        <f t="shared" si="4"/>
        <v>0</v>
      </c>
      <c r="M29" s="66">
        <f t="shared" si="4"/>
        <v>0</v>
      </c>
    </row>
    <row r="30" spans="1:13" ht="17.25" customHeight="1">
      <c r="A30" s="33" t="s">
        <v>0</v>
      </c>
      <c r="B30" s="34" t="s">
        <v>1</v>
      </c>
      <c r="C30" s="89" t="s">
        <v>140</v>
      </c>
      <c r="D30" s="35" t="s">
        <v>2</v>
      </c>
      <c r="E30" s="35" t="s">
        <v>103</v>
      </c>
      <c r="F30" s="35" t="s">
        <v>3</v>
      </c>
      <c r="G30" s="35" t="s">
        <v>94</v>
      </c>
      <c r="H30" s="69" t="s">
        <v>95</v>
      </c>
      <c r="I30" s="69" t="s">
        <v>96</v>
      </c>
      <c r="J30" s="69" t="s">
        <v>99</v>
      </c>
      <c r="K30" s="69" t="s">
        <v>97</v>
      </c>
      <c r="L30" s="69" t="s">
        <v>98</v>
      </c>
      <c r="M30" s="69" t="s">
        <v>100</v>
      </c>
    </row>
    <row r="31" spans="1:13" ht="15.75">
      <c r="A31" s="36">
        <v>13</v>
      </c>
      <c r="B31" s="37" t="s">
        <v>114</v>
      </c>
      <c r="C31" s="83">
        <v>9595598.43</v>
      </c>
      <c r="D31" s="65">
        <v>7876686</v>
      </c>
      <c r="E31" s="65">
        <v>6376554</v>
      </c>
      <c r="F31" s="65">
        <v>4855868</v>
      </c>
      <c r="G31" s="65">
        <v>3253708</v>
      </c>
      <c r="H31" s="68">
        <v>2366148</v>
      </c>
      <c r="I31" s="68">
        <v>1627824</v>
      </c>
      <c r="J31" s="68">
        <v>922832</v>
      </c>
      <c r="K31" s="68">
        <v>384504</v>
      </c>
      <c r="L31" s="68">
        <v>60000</v>
      </c>
      <c r="M31" s="68">
        <v>0</v>
      </c>
    </row>
    <row r="32" spans="1:13" ht="15.75">
      <c r="A32" s="38" t="s">
        <v>4</v>
      </c>
      <c r="B32" s="43" t="s">
        <v>115</v>
      </c>
      <c r="C32" s="86"/>
      <c r="D32" s="59"/>
      <c r="E32" s="70"/>
      <c r="F32" s="70"/>
      <c r="G32" s="70"/>
      <c r="H32" s="64"/>
      <c r="I32" s="64"/>
      <c r="J32" s="64"/>
      <c r="K32" s="64"/>
      <c r="L32" s="64"/>
      <c r="M32" s="64"/>
    </row>
    <row r="33" spans="1:13" ht="25.5">
      <c r="A33" s="40" t="s">
        <v>5</v>
      </c>
      <c r="B33" s="32" t="s">
        <v>36</v>
      </c>
      <c r="C33" s="90">
        <v>571366.86</v>
      </c>
      <c r="D33" s="59">
        <v>572000</v>
      </c>
      <c r="E33" s="70"/>
      <c r="F33" s="70"/>
      <c r="G33" s="70"/>
      <c r="H33" s="64"/>
      <c r="I33" s="64"/>
      <c r="J33" s="64"/>
      <c r="K33" s="64"/>
      <c r="L33" s="64"/>
      <c r="M33" s="64"/>
    </row>
    <row r="34" spans="1:13" ht="28.5">
      <c r="A34" s="45">
        <v>14</v>
      </c>
      <c r="B34" s="48" t="s">
        <v>116</v>
      </c>
      <c r="C34" s="91">
        <v>0</v>
      </c>
      <c r="D34" s="59">
        <v>0</v>
      </c>
      <c r="E34" s="70"/>
      <c r="F34" s="70"/>
      <c r="G34" s="70"/>
      <c r="H34" s="64"/>
      <c r="I34" s="64"/>
      <c r="J34" s="64"/>
      <c r="K34" s="64"/>
      <c r="L34" s="64"/>
      <c r="M34" s="64"/>
    </row>
    <row r="35" spans="1:13" ht="15.75">
      <c r="A35" s="36" t="s">
        <v>13</v>
      </c>
      <c r="B35" s="37" t="s">
        <v>117</v>
      </c>
      <c r="C35" s="92">
        <f>(+C21+C13-C33)/C6</f>
        <v>0.08192600286523281</v>
      </c>
      <c r="D35" s="71">
        <f>(+D21+D13-D33)/D6</f>
        <v>0.11155738639610542</v>
      </c>
      <c r="E35" s="71">
        <f>(+E21+E13-E33)/E6</f>
        <v>0.10082719066803908</v>
      </c>
      <c r="F35" s="71">
        <f aca="true" t="shared" si="5" ref="F35:L35">(+F21+F13-F33)/F6</f>
        <v>0.09832682518185158</v>
      </c>
      <c r="G35" s="71">
        <f t="shared" si="5"/>
        <v>0.09971332940493681</v>
      </c>
      <c r="H35" s="71">
        <f t="shared" si="5"/>
        <v>0.060947454238533975</v>
      </c>
      <c r="I35" s="71">
        <f t="shared" si="5"/>
        <v>0.0488744168429256</v>
      </c>
      <c r="J35" s="71">
        <f t="shared" si="5"/>
        <v>0.042841514666503835</v>
      </c>
      <c r="K35" s="71">
        <f t="shared" si="5"/>
        <v>0.030653696950966206</v>
      </c>
      <c r="L35" s="71">
        <f t="shared" si="5"/>
        <v>0.01771454843171538</v>
      </c>
      <c r="M35" s="71">
        <f>(+M21+M13-M33)/M6</f>
        <v>0.0032549701767113294</v>
      </c>
    </row>
    <row r="36" spans="1:13" ht="15.75">
      <c r="A36" s="40" t="s">
        <v>4</v>
      </c>
      <c r="B36" s="44" t="s">
        <v>118</v>
      </c>
      <c r="C36" s="93">
        <v>0.0592</v>
      </c>
      <c r="D36" s="72">
        <v>0.0569</v>
      </c>
      <c r="E36" s="72">
        <v>0.0711</v>
      </c>
      <c r="F36" s="72">
        <v>0.103</v>
      </c>
      <c r="G36" s="72">
        <v>0.1189</v>
      </c>
      <c r="H36" s="64">
        <v>0.1379</v>
      </c>
      <c r="I36" s="64">
        <v>0.1128</v>
      </c>
      <c r="J36" s="64">
        <v>0.0977</v>
      </c>
      <c r="K36" s="64">
        <v>0.0705</v>
      </c>
      <c r="L36" s="64">
        <v>0.0604</v>
      </c>
      <c r="M36" s="64">
        <v>0.049</v>
      </c>
    </row>
    <row r="37" spans="1:13" ht="25.5">
      <c r="A37" s="45">
        <v>16</v>
      </c>
      <c r="B37" s="48" t="s">
        <v>119</v>
      </c>
      <c r="C37" s="73" t="str">
        <f>IF(C35&gt;C36,"NIEZGODNY Z ART. 243","ZGODNY Z ART.243")</f>
        <v>NIEZGODNY Z ART. 243</v>
      </c>
      <c r="D37" s="73" t="str">
        <f>IF(D35&gt;D36,"NIEZGODNY Z ART. 243","ZGODNY Z ART.243")</f>
        <v>NIEZGODNY Z ART. 243</v>
      </c>
      <c r="E37" s="73" t="str">
        <f aca="true" t="shared" si="6" ref="E37:M37">IF(E35&gt;E36,"NIEZGODNY Z ART. 243","ZGODNY Z ART.243")</f>
        <v>NIEZGODNY Z ART. 243</v>
      </c>
      <c r="F37" s="73" t="str">
        <f t="shared" si="6"/>
        <v>ZGODNY Z ART.243</v>
      </c>
      <c r="G37" s="73" t="str">
        <f t="shared" si="6"/>
        <v>ZGODNY Z ART.243</v>
      </c>
      <c r="H37" s="73" t="str">
        <f t="shared" si="6"/>
        <v>ZGODNY Z ART.243</v>
      </c>
      <c r="I37" s="73" t="str">
        <f t="shared" si="6"/>
        <v>ZGODNY Z ART.243</v>
      </c>
      <c r="J37" s="73" t="str">
        <f t="shared" si="6"/>
        <v>ZGODNY Z ART.243</v>
      </c>
      <c r="K37" s="73" t="str">
        <f t="shared" si="6"/>
        <v>ZGODNY Z ART.243</v>
      </c>
      <c r="L37" s="73" t="str">
        <f t="shared" si="6"/>
        <v>ZGODNY Z ART.243</v>
      </c>
      <c r="M37" s="73" t="str">
        <f t="shared" si="6"/>
        <v>ZGODNY Z ART.243</v>
      </c>
    </row>
    <row r="38" spans="1:13" ht="15.75">
      <c r="A38" s="45">
        <v>17</v>
      </c>
      <c r="B38" s="48" t="s">
        <v>120</v>
      </c>
      <c r="C38" s="74">
        <f aca="true" t="shared" si="7" ref="C38:L38">+(C21-C32+C13-C14)/C6</f>
        <v>0.10958681472373517</v>
      </c>
      <c r="D38" s="74">
        <f t="shared" si="7"/>
        <v>0.14113860273745196</v>
      </c>
      <c r="E38" s="74">
        <f t="shared" si="7"/>
        <v>0.10082719066803908</v>
      </c>
      <c r="F38" s="74">
        <f t="shared" si="7"/>
        <v>0.09832682518185158</v>
      </c>
      <c r="G38" s="74">
        <f t="shared" si="7"/>
        <v>0.09971332940493681</v>
      </c>
      <c r="H38" s="74">
        <f t="shared" si="7"/>
        <v>0.060947454238533975</v>
      </c>
      <c r="I38" s="75">
        <f t="shared" si="7"/>
        <v>0.0488744168429256</v>
      </c>
      <c r="J38" s="75">
        <f t="shared" si="7"/>
        <v>0.042841514666503835</v>
      </c>
      <c r="K38" s="75">
        <f t="shared" si="7"/>
        <v>0.030653696950966206</v>
      </c>
      <c r="L38" s="75">
        <f t="shared" si="7"/>
        <v>0.01771454843171538</v>
      </c>
      <c r="M38" s="75">
        <f>+(M21-M32+M13-M14)/M6</f>
        <v>0.0032549701767113294</v>
      </c>
    </row>
    <row r="39" spans="1:13" ht="15.75">
      <c r="A39" s="45">
        <v>18</v>
      </c>
      <c r="B39" s="48" t="s">
        <v>121</v>
      </c>
      <c r="C39" s="74">
        <f aca="true" t="shared" si="8" ref="C39:M39">+(C31-C32)/C6</f>
        <v>0.464538742834981</v>
      </c>
      <c r="D39" s="74">
        <f t="shared" si="8"/>
        <v>0.4073460710119853</v>
      </c>
      <c r="E39" s="74">
        <f t="shared" si="8"/>
        <v>0.32437678115758467</v>
      </c>
      <c r="F39" s="74">
        <f t="shared" si="8"/>
        <v>0.24671638794137826</v>
      </c>
      <c r="G39" s="74">
        <f t="shared" si="8"/>
        <v>0.16431935884043755</v>
      </c>
      <c r="H39" s="74">
        <f t="shared" si="8"/>
        <v>0.11930485419877154</v>
      </c>
      <c r="I39" s="75">
        <f>+(I31-I32)/I6</f>
        <v>0.08207834347591164</v>
      </c>
      <c r="J39" s="75">
        <f t="shared" si="8"/>
        <v>0.04633955795763924</v>
      </c>
      <c r="K39" s="75">
        <f t="shared" si="8"/>
        <v>0.01929121453614268</v>
      </c>
      <c r="L39" s="75">
        <f t="shared" si="8"/>
        <v>0.0030078868296617143</v>
      </c>
      <c r="M39" s="75">
        <f t="shared" si="8"/>
        <v>0</v>
      </c>
    </row>
    <row r="40" spans="1:13" ht="13.5" customHeight="1">
      <c r="A40" s="45">
        <v>19</v>
      </c>
      <c r="B40" s="46" t="s">
        <v>14</v>
      </c>
      <c r="C40" s="65">
        <f>+C10+C23</f>
        <v>17953428.95</v>
      </c>
      <c r="D40" s="65">
        <f>+D10+D23</f>
        <v>16921516</v>
      </c>
      <c r="E40" s="65">
        <f aca="true" t="shared" si="9" ref="E40:L40">+E10+E23</f>
        <v>16407730</v>
      </c>
      <c r="F40" s="65">
        <f t="shared" si="9"/>
        <v>17161298</v>
      </c>
      <c r="G40" s="65">
        <f t="shared" si="9"/>
        <v>16998964</v>
      </c>
      <c r="H40" s="68">
        <f t="shared" si="9"/>
        <v>18245229</v>
      </c>
      <c r="I40" s="68">
        <f t="shared" si="9"/>
        <v>18394240</v>
      </c>
      <c r="J40" s="68">
        <f t="shared" si="9"/>
        <v>18709570</v>
      </c>
      <c r="K40" s="68">
        <f t="shared" si="9"/>
        <v>18893232</v>
      </c>
      <c r="L40" s="68">
        <f t="shared" si="9"/>
        <v>19123055</v>
      </c>
      <c r="M40" s="68">
        <f>+M10+M23</f>
        <v>19309461</v>
      </c>
    </row>
    <row r="41" spans="1:13" ht="13.5" customHeight="1">
      <c r="A41" s="45">
        <v>20</v>
      </c>
      <c r="B41" s="46" t="s">
        <v>15</v>
      </c>
      <c r="C41" s="65">
        <f>+C26+C40</f>
        <v>20567895.939999998</v>
      </c>
      <c r="D41" s="65">
        <f>+D26+D40</f>
        <v>17699462</v>
      </c>
      <c r="E41" s="65">
        <f aca="true" t="shared" si="10" ref="E41:M41">+E26+E40</f>
        <v>18157730</v>
      </c>
      <c r="F41" s="65">
        <f t="shared" si="10"/>
        <v>18161298</v>
      </c>
      <c r="G41" s="65">
        <f t="shared" si="10"/>
        <v>18198964</v>
      </c>
      <c r="H41" s="68">
        <f t="shared" si="10"/>
        <v>18945229</v>
      </c>
      <c r="I41" s="68">
        <f t="shared" si="10"/>
        <v>19094240</v>
      </c>
      <c r="J41" s="68">
        <f t="shared" si="10"/>
        <v>19209570</v>
      </c>
      <c r="K41" s="68">
        <f t="shared" si="10"/>
        <v>19393232</v>
      </c>
      <c r="L41" s="68">
        <f t="shared" si="10"/>
        <v>19623055</v>
      </c>
      <c r="M41" s="68">
        <f t="shared" si="10"/>
        <v>19909461</v>
      </c>
    </row>
    <row r="42" spans="1:13" ht="13.5" customHeight="1">
      <c r="A42" s="45">
        <v>21</v>
      </c>
      <c r="B42" s="46" t="s">
        <v>16</v>
      </c>
      <c r="C42" s="65">
        <f aca="true" t="shared" si="11" ref="C42:M42">+C6-C41</f>
        <v>88289.53000000119</v>
      </c>
      <c r="D42" s="65">
        <f t="shared" si="11"/>
        <v>1637133</v>
      </c>
      <c r="E42" s="65">
        <f t="shared" si="11"/>
        <v>1500132</v>
      </c>
      <c r="F42" s="65">
        <f t="shared" si="11"/>
        <v>1520686</v>
      </c>
      <c r="G42" s="65">
        <f t="shared" si="11"/>
        <v>1602160</v>
      </c>
      <c r="H42" s="68">
        <f t="shared" si="11"/>
        <v>887560</v>
      </c>
      <c r="I42" s="68">
        <f t="shared" si="11"/>
        <v>738324</v>
      </c>
      <c r="J42" s="68">
        <f t="shared" si="11"/>
        <v>704992</v>
      </c>
      <c r="K42" s="68">
        <f t="shared" si="11"/>
        <v>538328</v>
      </c>
      <c r="L42" s="68">
        <f t="shared" si="11"/>
        <v>324504</v>
      </c>
      <c r="M42" s="68">
        <f t="shared" si="11"/>
        <v>60000</v>
      </c>
    </row>
    <row r="43" spans="1:13" ht="13.5" customHeight="1">
      <c r="A43" s="45">
        <v>22</v>
      </c>
      <c r="B43" s="46" t="s">
        <v>17</v>
      </c>
      <c r="C43" s="58">
        <f>+C19+C28+C17</f>
        <v>2138912.77</v>
      </c>
      <c r="D43" s="58">
        <f>+D19+D28+D17</f>
        <v>500000</v>
      </c>
      <c r="E43" s="58">
        <f aca="true" t="shared" si="12" ref="E43:L43">+E19+E28+E17</f>
        <v>0</v>
      </c>
      <c r="F43" s="58">
        <f t="shared" si="12"/>
        <v>0</v>
      </c>
      <c r="G43" s="58">
        <f t="shared" si="12"/>
        <v>0</v>
      </c>
      <c r="H43" s="68">
        <f t="shared" si="12"/>
        <v>0</v>
      </c>
      <c r="I43" s="68">
        <f t="shared" si="12"/>
        <v>0</v>
      </c>
      <c r="J43" s="68">
        <f t="shared" si="12"/>
        <v>0</v>
      </c>
      <c r="K43" s="68">
        <f t="shared" si="12"/>
        <v>0</v>
      </c>
      <c r="L43" s="68">
        <f t="shared" si="12"/>
        <v>0</v>
      </c>
      <c r="M43" s="68">
        <f>+M19+M28+M17</f>
        <v>0</v>
      </c>
    </row>
    <row r="44" spans="1:13" ht="13.5" customHeight="1">
      <c r="A44" s="45">
        <v>23</v>
      </c>
      <c r="B44" s="46" t="s">
        <v>18</v>
      </c>
      <c r="C44" s="58">
        <f aca="true" t="shared" si="13" ref="C44:L44">+C22+C24</f>
        <v>1782069.82</v>
      </c>
      <c r="D44" s="58">
        <f t="shared" si="13"/>
        <v>2137133</v>
      </c>
      <c r="E44" s="58">
        <f t="shared" si="13"/>
        <v>1500132</v>
      </c>
      <c r="F44" s="65">
        <f t="shared" si="13"/>
        <v>1520686</v>
      </c>
      <c r="G44" s="58">
        <f t="shared" si="13"/>
        <v>1602160</v>
      </c>
      <c r="H44" s="68">
        <f t="shared" si="13"/>
        <v>887560</v>
      </c>
      <c r="I44" s="68">
        <f t="shared" si="13"/>
        <v>738324</v>
      </c>
      <c r="J44" s="68">
        <f t="shared" si="13"/>
        <v>704992</v>
      </c>
      <c r="K44" s="68">
        <f t="shared" si="13"/>
        <v>538328</v>
      </c>
      <c r="L44" s="68">
        <f t="shared" si="13"/>
        <v>324504</v>
      </c>
      <c r="M44" s="68">
        <f>+M22+M24</f>
        <v>60000</v>
      </c>
    </row>
    <row r="45" spans="1:13" ht="27" customHeight="1">
      <c r="A45" s="36">
        <v>24</v>
      </c>
      <c r="B45" s="47" t="s">
        <v>37</v>
      </c>
      <c r="C45" s="82"/>
      <c r="D45" s="65">
        <v>2137133</v>
      </c>
      <c r="E45" s="65">
        <v>1500132</v>
      </c>
      <c r="F45" s="65">
        <v>1520686</v>
      </c>
      <c r="G45" s="65">
        <v>1602160</v>
      </c>
      <c r="H45" s="76">
        <v>887560</v>
      </c>
      <c r="I45" s="76">
        <v>738324</v>
      </c>
      <c r="J45" s="76">
        <v>704992</v>
      </c>
      <c r="K45" s="76">
        <v>538328</v>
      </c>
      <c r="L45" s="76">
        <v>324504</v>
      </c>
      <c r="M45" s="76">
        <v>60000</v>
      </c>
    </row>
    <row r="46" spans="1:13" ht="13.5" customHeight="1">
      <c r="A46" s="38" t="s">
        <v>4</v>
      </c>
      <c r="B46" s="39" t="s">
        <v>19</v>
      </c>
      <c r="C46" s="84"/>
      <c r="D46" s="59"/>
      <c r="E46" s="59"/>
      <c r="F46" s="59"/>
      <c r="G46" s="59"/>
      <c r="H46" s="64"/>
      <c r="I46" s="64"/>
      <c r="J46" s="64"/>
      <c r="K46" s="64"/>
      <c r="L46" s="64"/>
      <c r="M46" s="64"/>
    </row>
    <row r="47" spans="1:13" ht="13.5" customHeight="1">
      <c r="A47" s="38" t="s">
        <v>5</v>
      </c>
      <c r="B47" s="39" t="s">
        <v>20</v>
      </c>
      <c r="C47" s="84"/>
      <c r="D47" s="59"/>
      <c r="E47" s="59"/>
      <c r="F47" s="59"/>
      <c r="G47" s="59"/>
      <c r="H47" s="64"/>
      <c r="I47" s="64"/>
      <c r="J47" s="64"/>
      <c r="K47" s="64"/>
      <c r="L47" s="64"/>
      <c r="M47" s="64"/>
    </row>
    <row r="48" spans="1:13" ht="13.5" customHeight="1">
      <c r="A48" s="38" t="s">
        <v>6</v>
      </c>
      <c r="B48" s="39" t="s">
        <v>21</v>
      </c>
      <c r="C48" s="84"/>
      <c r="D48" s="63">
        <v>500000</v>
      </c>
      <c r="E48" s="63"/>
      <c r="F48" s="59"/>
      <c r="G48" s="63"/>
      <c r="H48" s="64"/>
      <c r="I48" s="64"/>
      <c r="J48" s="64"/>
      <c r="K48" s="64"/>
      <c r="L48" s="64"/>
      <c r="M48" s="64"/>
    </row>
    <row r="49" spans="1:13" ht="13.5" customHeight="1">
      <c r="A49" s="38" t="s">
        <v>8</v>
      </c>
      <c r="B49" s="39" t="s">
        <v>22</v>
      </c>
      <c r="C49" s="84"/>
      <c r="D49" s="63"/>
      <c r="E49" s="63"/>
      <c r="F49" s="59"/>
      <c r="G49" s="63"/>
      <c r="H49" s="64"/>
      <c r="I49" s="64"/>
      <c r="J49" s="64"/>
      <c r="K49" s="64"/>
      <c r="L49" s="64"/>
      <c r="M49" s="64"/>
    </row>
    <row r="50" spans="1:13" ht="13.5" customHeight="1">
      <c r="A50" s="38" t="s">
        <v>9</v>
      </c>
      <c r="B50" s="39" t="s">
        <v>23</v>
      </c>
      <c r="C50" s="84"/>
      <c r="D50" s="63"/>
      <c r="E50" s="63"/>
      <c r="F50" s="63"/>
      <c r="G50" s="63"/>
      <c r="H50" s="64"/>
      <c r="I50" s="64"/>
      <c r="J50" s="64"/>
      <c r="K50" s="64"/>
      <c r="L50" s="64"/>
      <c r="M50" s="64"/>
    </row>
    <row r="51" spans="1:13" ht="13.5" customHeight="1">
      <c r="A51" s="40" t="s">
        <v>39</v>
      </c>
      <c r="B51" s="41" t="s">
        <v>40</v>
      </c>
      <c r="C51" s="84"/>
      <c r="D51" s="63">
        <f>D45-D48</f>
        <v>1637133</v>
      </c>
      <c r="E51" s="63">
        <f>E45-E48</f>
        <v>1500132</v>
      </c>
      <c r="F51" s="63">
        <f aca="true" t="shared" si="14" ref="F51:M51">F45-F48</f>
        <v>1520686</v>
      </c>
      <c r="G51" s="63">
        <f t="shared" si="14"/>
        <v>1602160</v>
      </c>
      <c r="H51" s="63">
        <f t="shared" si="14"/>
        <v>887560</v>
      </c>
      <c r="I51" s="63">
        <f t="shared" si="14"/>
        <v>738324</v>
      </c>
      <c r="J51" s="63">
        <f t="shared" si="14"/>
        <v>704992</v>
      </c>
      <c r="K51" s="63">
        <f t="shared" si="14"/>
        <v>538328</v>
      </c>
      <c r="L51" s="63">
        <f t="shared" si="14"/>
        <v>324504</v>
      </c>
      <c r="M51" s="63">
        <f t="shared" si="14"/>
        <v>60000</v>
      </c>
    </row>
    <row r="52" spans="1:13" ht="12.75">
      <c r="A52" s="51"/>
      <c r="B52" s="52" t="s">
        <v>102</v>
      </c>
      <c r="C52" s="87"/>
      <c r="D52" s="77">
        <f>D51</f>
        <v>1637133</v>
      </c>
      <c r="E52" s="77">
        <f aca="true" t="shared" si="15" ref="E52:M52">E51</f>
        <v>1500132</v>
      </c>
      <c r="F52" s="77">
        <f t="shared" si="15"/>
        <v>1520686</v>
      </c>
      <c r="G52" s="77">
        <f t="shared" si="15"/>
        <v>1602160</v>
      </c>
      <c r="H52" s="77">
        <f t="shared" si="15"/>
        <v>887560</v>
      </c>
      <c r="I52" s="77">
        <f t="shared" si="15"/>
        <v>738324</v>
      </c>
      <c r="J52" s="77">
        <f t="shared" si="15"/>
        <v>704992</v>
      </c>
      <c r="K52" s="77">
        <f t="shared" si="15"/>
        <v>538328</v>
      </c>
      <c r="L52" s="77">
        <f t="shared" si="15"/>
        <v>324504</v>
      </c>
      <c r="M52" s="77">
        <f t="shared" si="15"/>
        <v>60000</v>
      </c>
    </row>
    <row r="53" spans="1:13" ht="12.75">
      <c r="A53" s="53"/>
      <c r="B53" s="54" t="s">
        <v>24</v>
      </c>
      <c r="C53" s="88"/>
      <c r="D53" s="78"/>
      <c r="E53" s="78"/>
      <c r="F53" s="78"/>
      <c r="G53" s="78"/>
      <c r="H53" s="79"/>
      <c r="I53" s="79"/>
      <c r="J53" s="79"/>
      <c r="K53" s="79"/>
      <c r="L53" s="79"/>
      <c r="M53" s="79"/>
    </row>
    <row r="54" spans="1:13" ht="9.75" customHeight="1">
      <c r="A54" s="55"/>
      <c r="B54" s="56"/>
      <c r="C54" s="56"/>
      <c r="D54" s="56"/>
      <c r="E54" s="56"/>
      <c r="F54" s="56"/>
      <c r="G54" s="56"/>
      <c r="H54" s="57"/>
      <c r="I54" s="57"/>
      <c r="J54" s="57"/>
      <c r="K54" s="57"/>
      <c r="L54" s="57"/>
      <c r="M54" s="57"/>
    </row>
    <row r="55" spans="1:13" ht="25.5" customHeight="1">
      <c r="A55" s="111" t="s">
        <v>25</v>
      </c>
      <c r="B55" s="111"/>
      <c r="C55" s="111"/>
      <c r="D55" s="111"/>
      <c r="E55" s="111"/>
      <c r="F55" s="111"/>
      <c r="G55" s="111"/>
      <c r="H55" s="57"/>
      <c r="I55" s="57"/>
      <c r="J55" s="57"/>
      <c r="K55" s="57"/>
      <c r="L55" s="57"/>
      <c r="M55" s="57"/>
    </row>
    <row r="56" spans="1:13" ht="12.75">
      <c r="A56" s="112" t="s">
        <v>38</v>
      </c>
      <c r="B56" s="112"/>
      <c r="C56" s="112"/>
      <c r="D56" s="112"/>
      <c r="E56" s="112"/>
      <c r="F56" s="112"/>
      <c r="G56" s="112"/>
      <c r="H56" s="50"/>
      <c r="I56" s="50"/>
      <c r="J56" s="50"/>
      <c r="K56" s="50"/>
      <c r="L56" s="50"/>
      <c r="M56" s="50"/>
    </row>
    <row r="57" spans="1:13" ht="12.7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</row>
    <row r="58" spans="1:13" ht="12.75">
      <c r="A58" s="104" t="s">
        <v>122</v>
      </c>
      <c r="B58" s="113"/>
      <c r="C58" s="113"/>
      <c r="D58" s="113"/>
      <c r="E58" s="113"/>
      <c r="F58" s="113"/>
      <c r="G58" s="113"/>
      <c r="H58" s="57"/>
      <c r="I58" s="57"/>
      <c r="J58" s="57"/>
      <c r="K58" s="57"/>
      <c r="L58" s="57"/>
      <c r="M58" s="57"/>
    </row>
    <row r="59" spans="1:13" ht="12.75" customHeight="1">
      <c r="A59" s="104" t="s">
        <v>123</v>
      </c>
      <c r="B59" s="105"/>
      <c r="C59" s="105"/>
      <c r="D59" s="105"/>
      <c r="E59" s="105"/>
      <c r="F59" s="105"/>
      <c r="G59" s="105"/>
      <c r="H59" s="57"/>
      <c r="I59" s="57"/>
      <c r="J59" s="57"/>
      <c r="K59" s="57"/>
      <c r="L59" s="57"/>
      <c r="M59" s="57"/>
    </row>
    <row r="60" spans="1:13" ht="12.75" customHeight="1">
      <c r="A60" s="104" t="s">
        <v>124</v>
      </c>
      <c r="B60" s="105"/>
      <c r="C60" s="105"/>
      <c r="D60" s="105"/>
      <c r="E60" s="105"/>
      <c r="F60" s="105"/>
      <c r="G60" s="105"/>
      <c r="H60" s="57"/>
      <c r="I60" s="57"/>
      <c r="J60" s="57"/>
      <c r="K60" s="57"/>
      <c r="L60" s="57"/>
      <c r="M60" s="57"/>
    </row>
    <row r="61" spans="1:13" ht="12.75" customHeight="1">
      <c r="A61" s="104" t="s">
        <v>125</v>
      </c>
      <c r="B61" s="105"/>
      <c r="C61" s="105"/>
      <c r="D61" s="105"/>
      <c r="E61" s="105"/>
      <c r="F61" s="105"/>
      <c r="G61" s="105"/>
      <c r="H61" s="57"/>
      <c r="I61" s="57"/>
      <c r="J61" s="57"/>
      <c r="K61" s="57"/>
      <c r="L61" s="57"/>
      <c r="M61" s="57"/>
    </row>
    <row r="62" spans="1:13" ht="12.75" customHeight="1">
      <c r="A62" s="104" t="s">
        <v>126</v>
      </c>
      <c r="B62" s="105"/>
      <c r="C62" s="105"/>
      <c r="D62" s="105"/>
      <c r="E62" s="105"/>
      <c r="F62" s="105"/>
      <c r="G62" s="105"/>
      <c r="H62" s="57"/>
      <c r="I62" s="57"/>
      <c r="J62" s="57"/>
      <c r="K62" s="57"/>
      <c r="L62" s="57"/>
      <c r="M62" s="57"/>
    </row>
    <row r="63" spans="1:13" ht="12.75" customHeight="1">
      <c r="A63" s="104" t="s">
        <v>127</v>
      </c>
      <c r="B63" s="105"/>
      <c r="C63" s="105"/>
      <c r="D63" s="105"/>
      <c r="E63" s="105"/>
      <c r="F63" s="105"/>
      <c r="G63" s="105"/>
      <c r="H63" s="57"/>
      <c r="I63" s="57"/>
      <c r="J63" s="57"/>
      <c r="K63" s="57"/>
      <c r="L63" s="57"/>
      <c r="M63" s="57"/>
    </row>
    <row r="64" spans="1:13" ht="12.75" customHeight="1">
      <c r="A64" s="104" t="s">
        <v>128</v>
      </c>
      <c r="B64" s="105"/>
      <c r="C64" s="105"/>
      <c r="D64" s="105"/>
      <c r="E64" s="105"/>
      <c r="F64" s="105"/>
      <c r="G64" s="105"/>
      <c r="H64" s="57"/>
      <c r="I64" s="57"/>
      <c r="J64" s="57"/>
      <c r="K64" s="57"/>
      <c r="L64" s="57"/>
      <c r="M64" s="57"/>
    </row>
    <row r="65" spans="1:13" ht="12.75" customHeight="1">
      <c r="A65" s="104" t="s">
        <v>129</v>
      </c>
      <c r="B65" s="105"/>
      <c r="C65" s="105"/>
      <c r="D65" s="105"/>
      <c r="E65" s="105"/>
      <c r="F65" s="105"/>
      <c r="G65" s="105"/>
      <c r="H65" s="57"/>
      <c r="I65" s="57"/>
      <c r="J65" s="57"/>
      <c r="K65" s="57"/>
      <c r="L65" s="57"/>
      <c r="M65" s="57"/>
    </row>
    <row r="66" spans="1:13" ht="26.25" customHeight="1">
      <c r="A66" s="104" t="s">
        <v>130</v>
      </c>
      <c r="B66" s="105"/>
      <c r="C66" s="105"/>
      <c r="D66" s="105"/>
      <c r="E66" s="105"/>
      <c r="F66" s="105"/>
      <c r="G66" s="105"/>
      <c r="H66" s="57"/>
      <c r="I66" s="57"/>
      <c r="J66" s="57"/>
      <c r="K66" s="57"/>
      <c r="L66" s="57"/>
      <c r="M66" s="57"/>
    </row>
    <row r="67" spans="1:13" ht="39.75" customHeight="1">
      <c r="A67" s="104" t="s">
        <v>131</v>
      </c>
      <c r="B67" s="105"/>
      <c r="C67" s="105"/>
      <c r="D67" s="105"/>
      <c r="E67" s="105"/>
      <c r="F67" s="105"/>
      <c r="G67" s="105"/>
      <c r="H67" s="57"/>
      <c r="I67" s="57"/>
      <c r="J67" s="57"/>
      <c r="K67" s="57"/>
      <c r="L67" s="57"/>
      <c r="M67" s="57"/>
    </row>
    <row r="68" spans="1:13" ht="12.75" customHeight="1">
      <c r="A68" s="104" t="s">
        <v>132</v>
      </c>
      <c r="B68" s="105"/>
      <c r="C68" s="105"/>
      <c r="D68" s="105"/>
      <c r="E68" s="105"/>
      <c r="F68" s="105"/>
      <c r="G68" s="105"/>
      <c r="H68" s="57"/>
      <c r="I68" s="57"/>
      <c r="J68" s="57"/>
      <c r="K68" s="57"/>
      <c r="L68" s="57"/>
      <c r="M68" s="57"/>
    </row>
    <row r="69" spans="1:13" ht="12.75" customHeight="1">
      <c r="A69" s="104" t="s">
        <v>133</v>
      </c>
      <c r="B69" s="105"/>
      <c r="C69" s="105"/>
      <c r="D69" s="105"/>
      <c r="E69" s="105"/>
      <c r="F69" s="105"/>
      <c r="G69" s="105"/>
      <c r="H69" s="57"/>
      <c r="I69" s="57"/>
      <c r="J69" s="57"/>
      <c r="K69" s="57"/>
      <c r="L69" s="57"/>
      <c r="M69" s="57"/>
    </row>
    <row r="70" spans="1:13" ht="12.75" customHeight="1">
      <c r="A70" s="104" t="s">
        <v>134</v>
      </c>
      <c r="B70" s="105"/>
      <c r="C70" s="105"/>
      <c r="D70" s="105"/>
      <c r="E70" s="105"/>
      <c r="F70" s="105"/>
      <c r="G70" s="105"/>
      <c r="H70" s="57"/>
      <c r="I70" s="57"/>
      <c r="J70" s="57"/>
      <c r="K70" s="57"/>
      <c r="L70" s="57"/>
      <c r="M70" s="57"/>
    </row>
    <row r="71" spans="1:13" ht="12.75" customHeight="1">
      <c r="A71" s="104" t="s">
        <v>135</v>
      </c>
      <c r="B71" s="105"/>
      <c r="C71" s="105"/>
      <c r="D71" s="105"/>
      <c r="E71" s="105"/>
      <c r="F71" s="105"/>
      <c r="G71" s="105"/>
      <c r="H71" s="57"/>
      <c r="I71" s="57"/>
      <c r="J71" s="57"/>
      <c r="K71" s="57"/>
      <c r="L71" s="57"/>
      <c r="M71" s="57"/>
    </row>
    <row r="72" spans="1:13" ht="25.5" customHeight="1">
      <c r="A72" s="104" t="s">
        <v>136</v>
      </c>
      <c r="B72" s="105"/>
      <c r="C72" s="105"/>
      <c r="D72" s="105"/>
      <c r="E72" s="105"/>
      <c r="F72" s="105"/>
      <c r="G72" s="105"/>
      <c r="H72" s="57"/>
      <c r="I72" s="57"/>
      <c r="J72" s="57"/>
      <c r="K72" s="57"/>
      <c r="L72" s="57"/>
      <c r="M72" s="57"/>
    </row>
    <row r="73" spans="1:13" ht="12.75" customHeight="1">
      <c r="A73" s="104" t="s">
        <v>137</v>
      </c>
      <c r="B73" s="105"/>
      <c r="C73" s="105"/>
      <c r="D73" s="105"/>
      <c r="E73" s="105"/>
      <c r="F73" s="105"/>
      <c r="G73" s="105"/>
      <c r="H73" s="57"/>
      <c r="I73" s="57"/>
      <c r="J73" s="57"/>
      <c r="K73" s="57"/>
      <c r="L73" s="57"/>
      <c r="M73" s="57"/>
    </row>
    <row r="74" spans="1:13" ht="12.75" customHeight="1">
      <c r="A74" s="104" t="s">
        <v>138</v>
      </c>
      <c r="B74" s="105"/>
      <c r="C74" s="105"/>
      <c r="D74" s="105"/>
      <c r="E74" s="105"/>
      <c r="F74" s="105"/>
      <c r="G74" s="105"/>
      <c r="H74" s="57"/>
      <c r="I74" s="57"/>
      <c r="J74" s="57"/>
      <c r="K74" s="57"/>
      <c r="L74" s="57"/>
      <c r="M74" s="57"/>
    </row>
    <row r="75" spans="1:13" ht="12.75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</row>
    <row r="76" spans="1:13" ht="12.75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</row>
    <row r="77" spans="1:13" ht="12.75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</row>
    <row r="78" spans="1:13" ht="12.75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</row>
    <row r="79" spans="1:13" ht="12.7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</row>
    <row r="80" spans="1:13" ht="12.75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</row>
    <row r="81" spans="1:13" ht="12.75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</row>
    <row r="82" spans="1:13" ht="12.75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</row>
    <row r="83" spans="1:13" ht="12.7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</row>
    <row r="84" spans="1:13" ht="12.7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</row>
    <row r="85" spans="1:13" ht="12.7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</row>
    <row r="86" spans="1:13" ht="12.75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</row>
    <row r="87" spans="1:13" ht="12.75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</row>
    <row r="88" spans="1:13" ht="12.75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</row>
    <row r="89" spans="1:13" ht="12.7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</row>
    <row r="90" spans="1:13" ht="12.75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</row>
    <row r="91" spans="1:13" ht="12.7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</row>
    <row r="92" spans="1:13" ht="12.75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</row>
    <row r="93" spans="1:13" ht="12.75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</row>
    <row r="94" spans="1:13" ht="12.75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</row>
    <row r="95" spans="1:13" ht="12.75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</row>
    <row r="96" spans="1:13" ht="12.75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</row>
    <row r="97" spans="1:13" ht="12.75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</row>
    <row r="98" spans="1:13" ht="12.75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</row>
    <row r="99" spans="1:13" ht="12.75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</row>
    <row r="100" spans="1:13" ht="12.75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</row>
    <row r="101" spans="1:13" ht="12.75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</row>
    <row r="102" spans="1:13" ht="12.75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</row>
    <row r="103" spans="1:13" ht="12.75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</row>
    <row r="104" spans="1:13" ht="12.75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</row>
    <row r="105" spans="1:13" ht="12.75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</row>
    <row r="106" spans="1:13" ht="12.75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</row>
    <row r="107" spans="1:13" ht="12.75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</row>
    <row r="108" spans="1:13" ht="12.75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</row>
    <row r="109" spans="1:13" ht="12.75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</row>
    <row r="110" spans="1:13" ht="12.75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</row>
  </sheetData>
  <sheetProtection/>
  <mergeCells count="22">
    <mergeCell ref="A66:G66"/>
    <mergeCell ref="A68:G68"/>
    <mergeCell ref="A74:G74"/>
    <mergeCell ref="A70:G70"/>
    <mergeCell ref="A71:G71"/>
    <mergeCell ref="A72:G72"/>
    <mergeCell ref="A73:G73"/>
    <mergeCell ref="A69:G69"/>
    <mergeCell ref="A67:G67"/>
    <mergeCell ref="A1:B1"/>
    <mergeCell ref="A55:G55"/>
    <mergeCell ref="A56:G56"/>
    <mergeCell ref="A58:G58"/>
    <mergeCell ref="A65:G65"/>
    <mergeCell ref="A2:B2"/>
    <mergeCell ref="A3:B3"/>
    <mergeCell ref="A63:G63"/>
    <mergeCell ref="A59:G59"/>
    <mergeCell ref="A60:G60"/>
    <mergeCell ref="A61:G61"/>
    <mergeCell ref="A62:G62"/>
    <mergeCell ref="A64:G64"/>
  </mergeCells>
  <hyperlinks>
    <hyperlink ref="B6" location="_edn1" display="_edn1"/>
    <hyperlink ref="B10" location="_edn2" display="_edn2"/>
    <hyperlink ref="B11" location="_edn3" display="_edn3"/>
    <hyperlink ref="B12" location="_edn4" display="_edn4"/>
    <hyperlink ref="B15" location="_edn5" display="_edn5"/>
    <hyperlink ref="B19" location="_edn6" display="_edn6"/>
    <hyperlink ref="B26" location="_edn7" display="_edn7"/>
    <hyperlink ref="B28" location="_edn8" display="_edn8"/>
    <hyperlink ref="B29" location="_edn9" display="_edn9"/>
    <hyperlink ref="B31" location="_edn10" display="_edn10"/>
    <hyperlink ref="B32" location="_edn11" display="_edn11"/>
    <hyperlink ref="B34" location="_edn12" display="_edn12"/>
    <hyperlink ref="B35" location="_edn13" display="_edn13"/>
    <hyperlink ref="B36" location="_edn14" display="_edn14"/>
    <hyperlink ref="B37" location="_edn15" display="_edn15"/>
    <hyperlink ref="B38" location="_edn16" display="_edn16"/>
    <hyperlink ref="A74" location="_ednref17" display="_ednref17"/>
    <hyperlink ref="A73" location="_ednref16" display="_ednref16"/>
    <hyperlink ref="A72" location="_ednref15" display="_ednref15"/>
    <hyperlink ref="A71" location="_ednref14" display="_ednref14"/>
    <hyperlink ref="A70" location="_ednref13" display="_ednref13"/>
    <hyperlink ref="A69" location="_ednref12" display="_ednref12"/>
    <hyperlink ref="A68" location="_ednref11" display="_ednref11"/>
    <hyperlink ref="A67" location="_ednref10" display="_ednref10"/>
    <hyperlink ref="A66" location="_ednref9" display="_ednref9"/>
    <hyperlink ref="A65" location="_ednref8" display="_ednref8"/>
    <hyperlink ref="A64" location="_ednref7" display="_ednref7"/>
    <hyperlink ref="A63" location="_ednref6" display="_ednref6"/>
    <hyperlink ref="A62" location="_ednref5" display="_ednref5"/>
    <hyperlink ref="A61" location="_ednref4" display="_ednref4"/>
    <hyperlink ref="A60" location="_ednref3" display="_ednref3"/>
    <hyperlink ref="A59" location="_ednref2" display="_ednref2"/>
    <hyperlink ref="A58" location="_ednref1" display="_ednref1"/>
    <hyperlink ref="B39" location="_edn17" display="_edn17"/>
  </hyperlinks>
  <printOptions/>
  <pageMargins left="0" right="0" top="0" bottom="0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J19" sqref="J19:J20"/>
    </sheetView>
  </sheetViews>
  <sheetFormatPr defaultColWidth="9.140625" defaultRowHeight="12.75"/>
  <cols>
    <col min="1" max="1" width="3.8515625" style="0" customWidth="1"/>
    <col min="2" max="2" width="48.00390625" style="0" customWidth="1"/>
    <col min="3" max="3" width="15.8515625" style="31" customWidth="1"/>
    <col min="6" max="6" width="12.140625" style="0" customWidth="1"/>
    <col min="7" max="10" width="11.00390625" style="0" customWidth="1"/>
    <col min="12" max="12" width="11.57421875" style="0" customWidth="1"/>
  </cols>
  <sheetData>
    <row r="1" spans="1:12" s="1" customFormat="1" ht="56.25" customHeight="1">
      <c r="A1" s="143" t="s">
        <v>41</v>
      </c>
      <c r="B1" s="140" t="s">
        <v>42</v>
      </c>
      <c r="C1" s="145" t="s">
        <v>43</v>
      </c>
      <c r="D1" s="142" t="s">
        <v>44</v>
      </c>
      <c r="E1" s="142"/>
      <c r="F1" s="140" t="s">
        <v>45</v>
      </c>
      <c r="G1" s="142" t="s">
        <v>46</v>
      </c>
      <c r="H1" s="142"/>
      <c r="I1" s="142"/>
      <c r="J1" s="142"/>
      <c r="K1" s="142"/>
      <c r="L1" s="137" t="s">
        <v>47</v>
      </c>
    </row>
    <row r="2" spans="1:12" s="1" customFormat="1" ht="24" customHeight="1">
      <c r="A2" s="144"/>
      <c r="B2" s="141"/>
      <c r="C2" s="146"/>
      <c r="D2" s="139" t="s">
        <v>48</v>
      </c>
      <c r="E2" s="139"/>
      <c r="F2" s="141"/>
      <c r="G2" s="139" t="s">
        <v>49</v>
      </c>
      <c r="H2" s="139"/>
      <c r="I2" s="139"/>
      <c r="J2" s="139"/>
      <c r="K2" s="139"/>
      <c r="L2" s="138"/>
    </row>
    <row r="3" spans="1:12" ht="13.5">
      <c r="A3" s="144"/>
      <c r="B3" s="141"/>
      <c r="C3" s="146"/>
      <c r="D3" s="2" t="s">
        <v>50</v>
      </c>
      <c r="E3" s="2" t="s">
        <v>51</v>
      </c>
      <c r="F3" s="141"/>
      <c r="G3" s="2">
        <v>2011</v>
      </c>
      <c r="H3" s="2">
        <v>2012</v>
      </c>
      <c r="I3" s="2">
        <v>2013</v>
      </c>
      <c r="J3" s="2">
        <v>2014</v>
      </c>
      <c r="K3" s="3" t="s">
        <v>52</v>
      </c>
      <c r="L3" s="138"/>
    </row>
    <row r="4" spans="1:12" ht="13.5">
      <c r="A4" s="4"/>
      <c r="B4" s="130" t="s">
        <v>53</v>
      </c>
      <c r="C4" s="130"/>
      <c r="D4" s="130"/>
      <c r="E4" s="130"/>
      <c r="F4" s="6">
        <f aca="true" t="shared" si="0" ref="F4:L4">+F5+F6</f>
        <v>0</v>
      </c>
      <c r="G4" s="6">
        <f t="shared" si="0"/>
        <v>0</v>
      </c>
      <c r="H4" s="6">
        <f t="shared" si="0"/>
        <v>0</v>
      </c>
      <c r="I4" s="6">
        <f t="shared" si="0"/>
        <v>0</v>
      </c>
      <c r="J4" s="6">
        <f t="shared" si="0"/>
        <v>0</v>
      </c>
      <c r="K4" s="6">
        <f t="shared" si="0"/>
        <v>0</v>
      </c>
      <c r="L4" s="7">
        <f t="shared" si="0"/>
        <v>0</v>
      </c>
    </row>
    <row r="5" spans="1:12" ht="13.5">
      <c r="A5" s="8"/>
      <c r="B5" s="122" t="s">
        <v>54</v>
      </c>
      <c r="C5" s="122"/>
      <c r="D5" s="122"/>
      <c r="E5" s="122"/>
      <c r="F5" s="9">
        <f aca="true" t="shared" si="1" ref="F5:L5">+F8+F49+F55</f>
        <v>0</v>
      </c>
      <c r="G5" s="9">
        <f t="shared" si="1"/>
        <v>0</v>
      </c>
      <c r="H5" s="9">
        <f t="shared" si="1"/>
        <v>0</v>
      </c>
      <c r="I5" s="9">
        <f t="shared" si="1"/>
        <v>0</v>
      </c>
      <c r="J5" s="9">
        <f t="shared" si="1"/>
        <v>0</v>
      </c>
      <c r="K5" s="9">
        <f t="shared" si="1"/>
        <v>0</v>
      </c>
      <c r="L5" s="10">
        <f t="shared" si="1"/>
        <v>0</v>
      </c>
    </row>
    <row r="6" spans="1:12" ht="13.5">
      <c r="A6" s="8"/>
      <c r="B6" s="123" t="s">
        <v>55</v>
      </c>
      <c r="C6" s="123"/>
      <c r="D6" s="123"/>
      <c r="E6" s="123"/>
      <c r="F6" s="11">
        <f aca="true" t="shared" si="2" ref="F6:L6">+F9+F50</f>
        <v>0</v>
      </c>
      <c r="G6" s="11">
        <f t="shared" si="2"/>
        <v>0</v>
      </c>
      <c r="H6" s="11">
        <f t="shared" si="2"/>
        <v>0</v>
      </c>
      <c r="I6" s="11">
        <f t="shared" si="2"/>
        <v>0</v>
      </c>
      <c r="J6" s="11">
        <f t="shared" si="2"/>
        <v>0</v>
      </c>
      <c r="K6" s="11">
        <f t="shared" si="2"/>
        <v>0</v>
      </c>
      <c r="L6" s="12">
        <f t="shared" si="2"/>
        <v>0</v>
      </c>
    </row>
    <row r="7" spans="1:12" ht="13.5">
      <c r="A7" s="8"/>
      <c r="B7" s="136" t="s">
        <v>56</v>
      </c>
      <c r="C7" s="136"/>
      <c r="D7" s="136"/>
      <c r="E7" s="136"/>
      <c r="F7" s="6">
        <f aca="true" t="shared" si="3" ref="F7:L7">+F8+F9</f>
        <v>0</v>
      </c>
      <c r="G7" s="6">
        <f t="shared" si="3"/>
        <v>0</v>
      </c>
      <c r="H7" s="6">
        <f t="shared" si="3"/>
        <v>0</v>
      </c>
      <c r="I7" s="6">
        <f t="shared" si="3"/>
        <v>0</v>
      </c>
      <c r="J7" s="6">
        <f t="shared" si="3"/>
        <v>0</v>
      </c>
      <c r="K7" s="6">
        <f t="shared" si="3"/>
        <v>0</v>
      </c>
      <c r="L7" s="7">
        <f t="shared" si="3"/>
        <v>0</v>
      </c>
    </row>
    <row r="8" spans="1:12" ht="13.5">
      <c r="A8" s="8"/>
      <c r="B8" s="122" t="s">
        <v>54</v>
      </c>
      <c r="C8" s="122"/>
      <c r="D8" s="122"/>
      <c r="E8" s="122"/>
      <c r="F8" s="9">
        <f aca="true" t="shared" si="4" ref="F8:L9">+F11+F26+F37</f>
        <v>0</v>
      </c>
      <c r="G8" s="9">
        <f t="shared" si="4"/>
        <v>0</v>
      </c>
      <c r="H8" s="9">
        <f t="shared" si="4"/>
        <v>0</v>
      </c>
      <c r="I8" s="9">
        <f t="shared" si="4"/>
        <v>0</v>
      </c>
      <c r="J8" s="9">
        <f t="shared" si="4"/>
        <v>0</v>
      </c>
      <c r="K8" s="9">
        <f t="shared" si="4"/>
        <v>0</v>
      </c>
      <c r="L8" s="10">
        <f t="shared" si="4"/>
        <v>0</v>
      </c>
    </row>
    <row r="9" spans="1:12" ht="13.5">
      <c r="A9" s="8"/>
      <c r="B9" s="123" t="s">
        <v>55</v>
      </c>
      <c r="C9" s="123"/>
      <c r="D9" s="123"/>
      <c r="E9" s="123"/>
      <c r="F9" s="11">
        <f t="shared" si="4"/>
        <v>0</v>
      </c>
      <c r="G9" s="11">
        <f t="shared" si="4"/>
        <v>0</v>
      </c>
      <c r="H9" s="11">
        <f t="shared" si="4"/>
        <v>0</v>
      </c>
      <c r="I9" s="11">
        <f t="shared" si="4"/>
        <v>0</v>
      </c>
      <c r="J9" s="11">
        <f t="shared" si="4"/>
        <v>0</v>
      </c>
      <c r="K9" s="11">
        <f t="shared" si="4"/>
        <v>0</v>
      </c>
      <c r="L9" s="12">
        <f t="shared" si="4"/>
        <v>0</v>
      </c>
    </row>
    <row r="10" spans="1:12" ht="33" customHeight="1">
      <c r="A10" s="8"/>
      <c r="B10" s="100" t="s">
        <v>57</v>
      </c>
      <c r="C10" s="100"/>
      <c r="D10" s="100"/>
      <c r="E10" s="100"/>
      <c r="F10" s="6">
        <f aca="true" t="shared" si="5" ref="F10:L10">+F11+F12</f>
        <v>0</v>
      </c>
      <c r="G10" s="6">
        <f t="shared" si="5"/>
        <v>0</v>
      </c>
      <c r="H10" s="6">
        <f t="shared" si="5"/>
        <v>0</v>
      </c>
      <c r="I10" s="6">
        <f t="shared" si="5"/>
        <v>0</v>
      </c>
      <c r="J10" s="6">
        <f t="shared" si="5"/>
        <v>0</v>
      </c>
      <c r="K10" s="6">
        <f t="shared" si="5"/>
        <v>0</v>
      </c>
      <c r="L10" s="7">
        <f t="shared" si="5"/>
        <v>0</v>
      </c>
    </row>
    <row r="11" spans="1:12" ht="13.5">
      <c r="A11" s="8"/>
      <c r="B11" s="122" t="s">
        <v>58</v>
      </c>
      <c r="C11" s="122"/>
      <c r="D11" s="122"/>
      <c r="E11" s="122"/>
      <c r="F11" s="9">
        <f aca="true" t="shared" si="6" ref="F11:L11">+F19</f>
        <v>0</v>
      </c>
      <c r="G11" s="9">
        <f t="shared" si="6"/>
        <v>0</v>
      </c>
      <c r="H11" s="9">
        <f t="shared" si="6"/>
        <v>0</v>
      </c>
      <c r="I11" s="9">
        <f t="shared" si="6"/>
        <v>0</v>
      </c>
      <c r="J11" s="9">
        <f t="shared" si="6"/>
        <v>0</v>
      </c>
      <c r="K11" s="9">
        <f t="shared" si="6"/>
        <v>0</v>
      </c>
      <c r="L11" s="10">
        <f t="shared" si="6"/>
        <v>0</v>
      </c>
    </row>
    <row r="12" spans="1:12" ht="13.5">
      <c r="A12" s="8"/>
      <c r="B12" s="123" t="s">
        <v>59</v>
      </c>
      <c r="C12" s="123"/>
      <c r="D12" s="123"/>
      <c r="E12" s="123"/>
      <c r="F12" s="11">
        <f aca="true" t="shared" si="7" ref="F12:L12">+F13</f>
        <v>0</v>
      </c>
      <c r="G12" s="11">
        <f t="shared" si="7"/>
        <v>0</v>
      </c>
      <c r="H12" s="11">
        <f t="shared" si="7"/>
        <v>0</v>
      </c>
      <c r="I12" s="11">
        <f t="shared" si="7"/>
        <v>0</v>
      </c>
      <c r="J12" s="11">
        <f t="shared" si="7"/>
        <v>0</v>
      </c>
      <c r="K12" s="11">
        <f t="shared" si="7"/>
        <v>0</v>
      </c>
      <c r="L12" s="12">
        <f t="shared" si="7"/>
        <v>0</v>
      </c>
    </row>
    <row r="13" spans="1:12" ht="12.75">
      <c r="A13" s="120"/>
      <c r="B13" s="134" t="s">
        <v>60</v>
      </c>
      <c r="C13" s="101" t="s">
        <v>61</v>
      </c>
      <c r="D13" s="127"/>
      <c r="E13" s="130"/>
      <c r="F13" s="124"/>
      <c r="G13" s="124"/>
      <c r="H13" s="124"/>
      <c r="I13" s="124"/>
      <c r="J13" s="124"/>
      <c r="K13" s="124"/>
      <c r="L13" s="125"/>
    </row>
    <row r="14" spans="1:12" ht="46.5" customHeight="1">
      <c r="A14" s="120"/>
      <c r="B14" s="135"/>
      <c r="C14" s="101"/>
      <c r="D14" s="127"/>
      <c r="E14" s="130"/>
      <c r="F14" s="124"/>
      <c r="G14" s="124"/>
      <c r="H14" s="124"/>
      <c r="I14" s="124"/>
      <c r="J14" s="124"/>
      <c r="K14" s="124"/>
      <c r="L14" s="125"/>
    </row>
    <row r="15" spans="1:12" ht="13.5">
      <c r="A15" s="120"/>
      <c r="B15" s="5" t="s">
        <v>62</v>
      </c>
      <c r="C15" s="101"/>
      <c r="D15" s="127"/>
      <c r="E15" s="130"/>
      <c r="F15" s="124"/>
      <c r="G15" s="124"/>
      <c r="H15" s="124"/>
      <c r="I15" s="124"/>
      <c r="J15" s="124"/>
      <c r="K15" s="124"/>
      <c r="L15" s="129"/>
    </row>
    <row r="16" spans="1:12" ht="13.5">
      <c r="A16" s="120"/>
      <c r="B16" s="5" t="s">
        <v>63</v>
      </c>
      <c r="C16" s="101"/>
      <c r="D16" s="127"/>
      <c r="E16" s="130"/>
      <c r="F16" s="124"/>
      <c r="G16" s="124"/>
      <c r="H16" s="124"/>
      <c r="I16" s="124"/>
      <c r="J16" s="124"/>
      <c r="K16" s="124"/>
      <c r="L16" s="129"/>
    </row>
    <row r="17" spans="1:12" ht="13.5">
      <c r="A17" s="8"/>
      <c r="B17" s="5" t="s">
        <v>64</v>
      </c>
      <c r="C17" s="101"/>
      <c r="D17" s="14">
        <v>2008</v>
      </c>
      <c r="E17" s="14">
        <v>2012</v>
      </c>
      <c r="F17" s="15"/>
      <c r="G17" s="15"/>
      <c r="H17" s="15"/>
      <c r="I17" s="15"/>
      <c r="J17" s="15"/>
      <c r="K17" s="15"/>
      <c r="L17" s="17"/>
    </row>
    <row r="18" spans="1:12" ht="13.5">
      <c r="A18" s="8"/>
      <c r="B18" s="5" t="s">
        <v>65</v>
      </c>
      <c r="C18" s="101"/>
      <c r="D18" s="14">
        <v>2010</v>
      </c>
      <c r="E18" s="14">
        <v>2014</v>
      </c>
      <c r="F18" s="15"/>
      <c r="G18" s="15"/>
      <c r="H18" s="15"/>
      <c r="I18" s="15"/>
      <c r="J18" s="15"/>
      <c r="K18" s="15"/>
      <c r="L18" s="17"/>
    </row>
    <row r="19" spans="1:12" ht="12.75">
      <c r="A19" s="120"/>
      <c r="B19" s="134" t="s">
        <v>66</v>
      </c>
      <c r="C19" s="131" t="s">
        <v>67</v>
      </c>
      <c r="D19" s="127"/>
      <c r="E19" s="130"/>
      <c r="F19" s="124"/>
      <c r="G19" s="124"/>
      <c r="H19" s="115"/>
      <c r="I19" s="115"/>
      <c r="J19" s="115"/>
      <c r="K19" s="115"/>
      <c r="L19" s="129"/>
    </row>
    <row r="20" spans="1:12" ht="48.75" customHeight="1">
      <c r="A20" s="120"/>
      <c r="B20" s="135"/>
      <c r="C20" s="133"/>
      <c r="D20" s="127"/>
      <c r="E20" s="130"/>
      <c r="F20" s="124"/>
      <c r="G20" s="124"/>
      <c r="H20" s="115"/>
      <c r="I20" s="115"/>
      <c r="J20" s="115"/>
      <c r="K20" s="115"/>
      <c r="L20" s="129"/>
    </row>
    <row r="21" spans="1:12" ht="13.5">
      <c r="A21" s="120"/>
      <c r="B21" s="5" t="s">
        <v>62</v>
      </c>
      <c r="C21" s="19"/>
      <c r="D21" s="127"/>
      <c r="E21" s="130"/>
      <c r="F21" s="124"/>
      <c r="G21" s="124"/>
      <c r="H21" s="115"/>
      <c r="I21" s="115"/>
      <c r="J21" s="115"/>
      <c r="K21" s="115"/>
      <c r="L21" s="129"/>
    </row>
    <row r="22" spans="1:12" ht="13.5">
      <c r="A22" s="120"/>
      <c r="B22" s="5" t="s">
        <v>63</v>
      </c>
      <c r="C22" s="19"/>
      <c r="D22" s="127"/>
      <c r="E22" s="130"/>
      <c r="F22" s="124"/>
      <c r="G22" s="124"/>
      <c r="H22" s="115"/>
      <c r="I22" s="115"/>
      <c r="J22" s="115"/>
      <c r="K22" s="115"/>
      <c r="L22" s="129"/>
    </row>
    <row r="23" spans="1:12" ht="13.5">
      <c r="A23" s="8"/>
      <c r="B23" s="5" t="s">
        <v>68</v>
      </c>
      <c r="C23" s="19"/>
      <c r="D23" s="14">
        <v>2010</v>
      </c>
      <c r="E23" s="14">
        <v>2011</v>
      </c>
      <c r="F23" s="15"/>
      <c r="G23" s="15"/>
      <c r="H23" s="18"/>
      <c r="I23" s="18"/>
      <c r="J23" s="18"/>
      <c r="K23" s="18"/>
      <c r="L23" s="17"/>
    </row>
    <row r="24" spans="1:12" ht="13.5">
      <c r="A24" s="20"/>
      <c r="B24" s="5" t="s">
        <v>69</v>
      </c>
      <c r="C24" s="19"/>
      <c r="D24" s="14">
        <v>2010</v>
      </c>
      <c r="E24" s="14">
        <v>2011</v>
      </c>
      <c r="F24" s="15"/>
      <c r="G24" s="15"/>
      <c r="H24" s="18"/>
      <c r="I24" s="18"/>
      <c r="J24" s="18"/>
      <c r="K24" s="18"/>
      <c r="L24" s="17"/>
    </row>
    <row r="25" spans="1:12" ht="36" customHeight="1">
      <c r="A25" s="20"/>
      <c r="B25" s="100" t="s">
        <v>70</v>
      </c>
      <c r="C25" s="100"/>
      <c r="D25" s="100"/>
      <c r="E25" s="100"/>
      <c r="F25" s="6">
        <f aca="true" t="shared" si="8" ref="F25:L25">+F26+F27</f>
        <v>0</v>
      </c>
      <c r="G25" s="6">
        <f t="shared" si="8"/>
        <v>0</v>
      </c>
      <c r="H25" s="6">
        <f t="shared" si="8"/>
        <v>0</v>
      </c>
      <c r="I25" s="6">
        <f t="shared" si="8"/>
        <v>0</v>
      </c>
      <c r="J25" s="6">
        <f t="shared" si="8"/>
        <v>0</v>
      </c>
      <c r="K25" s="6">
        <f t="shared" si="8"/>
        <v>0</v>
      </c>
      <c r="L25" s="7">
        <f t="shared" si="8"/>
        <v>0</v>
      </c>
    </row>
    <row r="26" spans="1:12" ht="13.5">
      <c r="A26" s="20"/>
      <c r="B26" s="122" t="s">
        <v>54</v>
      </c>
      <c r="C26" s="122"/>
      <c r="D26" s="122"/>
      <c r="E26" s="122"/>
      <c r="F26" s="9">
        <f aca="true" t="shared" si="9" ref="F26:L26">+F28</f>
        <v>0</v>
      </c>
      <c r="G26" s="9">
        <f t="shared" si="9"/>
        <v>0</v>
      </c>
      <c r="H26" s="9">
        <f t="shared" si="9"/>
        <v>0</v>
      </c>
      <c r="I26" s="9">
        <f t="shared" si="9"/>
        <v>0</v>
      </c>
      <c r="J26" s="9">
        <f t="shared" si="9"/>
        <v>0</v>
      </c>
      <c r="K26" s="9">
        <f t="shared" si="9"/>
        <v>0</v>
      </c>
      <c r="L26" s="10">
        <f t="shared" si="9"/>
        <v>0</v>
      </c>
    </row>
    <row r="27" spans="1:12" ht="13.5">
      <c r="A27" s="20"/>
      <c r="B27" s="123" t="s">
        <v>55</v>
      </c>
      <c r="C27" s="123"/>
      <c r="D27" s="123"/>
      <c r="E27" s="123"/>
      <c r="F27" s="11">
        <f aca="true" t="shared" si="10" ref="F27:L27">+F31</f>
        <v>0</v>
      </c>
      <c r="G27" s="11">
        <f t="shared" si="10"/>
        <v>0</v>
      </c>
      <c r="H27" s="11">
        <f t="shared" si="10"/>
        <v>0</v>
      </c>
      <c r="I27" s="11">
        <f t="shared" si="10"/>
        <v>0</v>
      </c>
      <c r="J27" s="11">
        <f t="shared" si="10"/>
        <v>0</v>
      </c>
      <c r="K27" s="11">
        <f t="shared" si="10"/>
        <v>0</v>
      </c>
      <c r="L27" s="12">
        <f t="shared" si="10"/>
        <v>0</v>
      </c>
    </row>
    <row r="28" spans="1:12" ht="36" customHeight="1">
      <c r="A28" s="120"/>
      <c r="B28" s="13" t="s">
        <v>71</v>
      </c>
      <c r="C28" s="131" t="s">
        <v>72</v>
      </c>
      <c r="D28" s="127"/>
      <c r="E28" s="127"/>
      <c r="F28" s="124"/>
      <c r="G28" s="124"/>
      <c r="H28" s="124"/>
      <c r="I28" s="124"/>
      <c r="J28" s="124"/>
      <c r="K28" s="124"/>
      <c r="L28" s="125"/>
    </row>
    <row r="29" spans="1:12" ht="13.5">
      <c r="A29" s="120"/>
      <c r="B29" s="5" t="s">
        <v>73</v>
      </c>
      <c r="C29" s="132"/>
      <c r="D29" s="127"/>
      <c r="E29" s="127"/>
      <c r="F29" s="124"/>
      <c r="G29" s="124"/>
      <c r="H29" s="124"/>
      <c r="I29" s="124"/>
      <c r="J29" s="124"/>
      <c r="K29" s="124"/>
      <c r="L29" s="125"/>
    </row>
    <row r="30" spans="1:12" ht="13.5">
      <c r="A30" s="8"/>
      <c r="B30" s="5" t="s">
        <v>74</v>
      </c>
      <c r="C30" s="133"/>
      <c r="D30" s="14">
        <v>2009</v>
      </c>
      <c r="E30" s="14">
        <v>2013</v>
      </c>
      <c r="F30" s="15"/>
      <c r="G30" s="15"/>
      <c r="H30" s="15"/>
      <c r="I30" s="15"/>
      <c r="J30" s="15"/>
      <c r="K30" s="15"/>
      <c r="L30" s="17"/>
    </row>
    <row r="31" spans="1:12" ht="36">
      <c r="A31" s="120"/>
      <c r="B31" s="13" t="s">
        <v>75</v>
      </c>
      <c r="C31" s="101" t="s">
        <v>61</v>
      </c>
      <c r="D31" s="127"/>
      <c r="E31" s="127"/>
      <c r="F31" s="124"/>
      <c r="G31" s="124"/>
      <c r="H31" s="124"/>
      <c r="I31" s="124"/>
      <c r="J31" s="124"/>
      <c r="K31" s="124"/>
      <c r="L31" s="129"/>
    </row>
    <row r="32" spans="1:12" ht="13.5">
      <c r="A32" s="120"/>
      <c r="B32" s="5" t="s">
        <v>73</v>
      </c>
      <c r="C32" s="101"/>
      <c r="D32" s="127"/>
      <c r="E32" s="127"/>
      <c r="F32" s="124"/>
      <c r="G32" s="124"/>
      <c r="H32" s="124"/>
      <c r="I32" s="124"/>
      <c r="J32" s="124"/>
      <c r="K32" s="124"/>
      <c r="L32" s="129"/>
    </row>
    <row r="33" spans="1:12" ht="13.5">
      <c r="A33" s="8"/>
      <c r="B33" s="5" t="s">
        <v>76</v>
      </c>
      <c r="C33" s="101"/>
      <c r="D33" s="14">
        <v>2010</v>
      </c>
      <c r="E33" s="14">
        <v>2014</v>
      </c>
      <c r="F33" s="15"/>
      <c r="G33" s="15"/>
      <c r="H33" s="15"/>
      <c r="I33" s="15"/>
      <c r="J33" s="15"/>
      <c r="K33" s="15"/>
      <c r="L33" s="17"/>
    </row>
    <row r="34" spans="1:12" ht="12.75">
      <c r="A34" s="128"/>
      <c r="B34" s="130"/>
      <c r="C34" s="101"/>
      <c r="D34" s="127"/>
      <c r="E34" s="130"/>
      <c r="F34" s="124"/>
      <c r="G34" s="124"/>
      <c r="H34" s="124"/>
      <c r="I34" s="124"/>
      <c r="J34" s="124"/>
      <c r="K34" s="124"/>
      <c r="L34" s="129"/>
    </row>
    <row r="35" spans="1:12" ht="12.75">
      <c r="A35" s="128"/>
      <c r="B35" s="130"/>
      <c r="C35" s="101"/>
      <c r="D35" s="127"/>
      <c r="E35" s="130"/>
      <c r="F35" s="124"/>
      <c r="G35" s="124"/>
      <c r="H35" s="124"/>
      <c r="I35" s="124"/>
      <c r="J35" s="124"/>
      <c r="K35" s="124"/>
      <c r="L35" s="129"/>
    </row>
    <row r="36" spans="1:12" ht="36" customHeight="1">
      <c r="A36" s="20"/>
      <c r="B36" s="100" t="s">
        <v>77</v>
      </c>
      <c r="C36" s="100"/>
      <c r="D36" s="100"/>
      <c r="E36" s="100"/>
      <c r="F36" s="6">
        <f aca="true" t="shared" si="11" ref="F36:L36">+F37+F38</f>
        <v>0</v>
      </c>
      <c r="G36" s="6">
        <f t="shared" si="11"/>
        <v>0</v>
      </c>
      <c r="H36" s="6">
        <f t="shared" si="11"/>
        <v>0</v>
      </c>
      <c r="I36" s="6">
        <f t="shared" si="11"/>
        <v>0</v>
      </c>
      <c r="J36" s="6">
        <f t="shared" si="11"/>
        <v>0</v>
      </c>
      <c r="K36" s="6">
        <f t="shared" si="11"/>
        <v>0</v>
      </c>
      <c r="L36" s="7">
        <f t="shared" si="11"/>
        <v>0</v>
      </c>
    </row>
    <row r="37" spans="1:12" ht="13.5">
      <c r="A37" s="20"/>
      <c r="B37" s="122" t="s">
        <v>54</v>
      </c>
      <c r="C37" s="122"/>
      <c r="D37" s="122"/>
      <c r="E37" s="122"/>
      <c r="F37" s="9">
        <f aca="true" t="shared" si="12" ref="F37:L37">+F39</f>
        <v>0</v>
      </c>
      <c r="G37" s="9">
        <f t="shared" si="12"/>
        <v>0</v>
      </c>
      <c r="H37" s="9">
        <f t="shared" si="12"/>
        <v>0</v>
      </c>
      <c r="I37" s="9">
        <f t="shared" si="12"/>
        <v>0</v>
      </c>
      <c r="J37" s="9">
        <f t="shared" si="12"/>
        <v>0</v>
      </c>
      <c r="K37" s="9">
        <f t="shared" si="12"/>
        <v>0</v>
      </c>
      <c r="L37" s="10">
        <f t="shared" si="12"/>
        <v>0</v>
      </c>
    </row>
    <row r="38" spans="1:12" ht="13.5">
      <c r="A38" s="20"/>
      <c r="B38" s="123" t="s">
        <v>55</v>
      </c>
      <c r="C38" s="123"/>
      <c r="D38" s="123"/>
      <c r="E38" s="123"/>
      <c r="F38" s="11">
        <f aca="true" t="shared" si="13" ref="F38:L38">+F43</f>
        <v>0</v>
      </c>
      <c r="G38" s="11">
        <f t="shared" si="13"/>
        <v>0</v>
      </c>
      <c r="H38" s="11">
        <f t="shared" si="13"/>
        <v>0</v>
      </c>
      <c r="I38" s="11">
        <f t="shared" si="13"/>
        <v>0</v>
      </c>
      <c r="J38" s="11">
        <f t="shared" si="13"/>
        <v>0</v>
      </c>
      <c r="K38" s="11">
        <f t="shared" si="13"/>
        <v>0</v>
      </c>
      <c r="L38" s="12">
        <f t="shared" si="13"/>
        <v>0</v>
      </c>
    </row>
    <row r="39" spans="1:12" ht="48">
      <c r="A39" s="120"/>
      <c r="B39" s="13" t="s">
        <v>78</v>
      </c>
      <c r="C39" s="101" t="s">
        <v>61</v>
      </c>
      <c r="D39" s="127"/>
      <c r="E39" s="127"/>
      <c r="F39" s="124"/>
      <c r="G39" s="124"/>
      <c r="H39" s="124"/>
      <c r="I39" s="124"/>
      <c r="J39" s="124"/>
      <c r="K39" s="124"/>
      <c r="L39" s="125"/>
    </row>
    <row r="40" spans="1:12" ht="13.5">
      <c r="A40" s="120"/>
      <c r="B40" s="5" t="s">
        <v>63</v>
      </c>
      <c r="C40" s="101"/>
      <c r="D40" s="127"/>
      <c r="E40" s="127"/>
      <c r="F40" s="124"/>
      <c r="G40" s="124"/>
      <c r="H40" s="124"/>
      <c r="I40" s="124"/>
      <c r="J40" s="124"/>
      <c r="K40" s="124"/>
      <c r="L40" s="125"/>
    </row>
    <row r="41" spans="1:12" ht="13.5">
      <c r="A41" s="8"/>
      <c r="B41" s="21" t="s">
        <v>79</v>
      </c>
      <c r="C41" s="22"/>
      <c r="D41" s="14">
        <v>2010</v>
      </c>
      <c r="E41" s="14">
        <v>2012</v>
      </c>
      <c r="F41" s="15"/>
      <c r="G41" s="15"/>
      <c r="H41" s="15"/>
      <c r="I41" s="15"/>
      <c r="J41" s="15"/>
      <c r="K41" s="15"/>
      <c r="L41" s="17"/>
    </row>
    <row r="42" spans="1:12" ht="13.5">
      <c r="A42" s="8"/>
      <c r="B42" s="21" t="s">
        <v>80</v>
      </c>
      <c r="C42" s="22"/>
      <c r="D42" s="14">
        <v>2011</v>
      </c>
      <c r="E42" s="14">
        <v>2012</v>
      </c>
      <c r="F42" s="15"/>
      <c r="G42" s="15"/>
      <c r="H42" s="15"/>
      <c r="I42" s="15"/>
      <c r="J42" s="15"/>
      <c r="K42" s="15"/>
      <c r="L42" s="17"/>
    </row>
    <row r="43" spans="1:12" ht="48">
      <c r="A43" s="120"/>
      <c r="B43" s="13" t="s">
        <v>81</v>
      </c>
      <c r="C43" s="101" t="s">
        <v>61</v>
      </c>
      <c r="D43" s="127"/>
      <c r="E43" s="127"/>
      <c r="F43" s="124"/>
      <c r="G43" s="124"/>
      <c r="H43" s="124"/>
      <c r="I43" s="124"/>
      <c r="J43" s="124"/>
      <c r="K43" s="124"/>
      <c r="L43" s="125"/>
    </row>
    <row r="44" spans="1:12" ht="13.5">
      <c r="A44" s="120"/>
      <c r="B44" s="5" t="s">
        <v>63</v>
      </c>
      <c r="C44" s="101"/>
      <c r="D44" s="127"/>
      <c r="E44" s="127"/>
      <c r="F44" s="124"/>
      <c r="G44" s="124"/>
      <c r="H44" s="124"/>
      <c r="I44" s="124"/>
      <c r="J44" s="124"/>
      <c r="K44" s="124"/>
      <c r="L44" s="125"/>
    </row>
    <row r="45" spans="1:12" ht="13.5">
      <c r="A45" s="8"/>
      <c r="B45" s="5" t="s">
        <v>82</v>
      </c>
      <c r="C45" s="101"/>
      <c r="D45" s="14">
        <v>2010</v>
      </c>
      <c r="E45" s="14">
        <v>2012</v>
      </c>
      <c r="F45" s="15"/>
      <c r="G45" s="15"/>
      <c r="H45" s="15"/>
      <c r="I45" s="18"/>
      <c r="J45" s="18"/>
      <c r="K45" s="18"/>
      <c r="L45" s="17"/>
    </row>
    <row r="46" spans="1:12" ht="13.5">
      <c r="A46" s="20"/>
      <c r="B46" s="5" t="s">
        <v>83</v>
      </c>
      <c r="C46" s="101"/>
      <c r="D46" s="14">
        <v>2008</v>
      </c>
      <c r="E46" s="14">
        <v>2012</v>
      </c>
      <c r="F46" s="15"/>
      <c r="G46" s="15"/>
      <c r="H46" s="15"/>
      <c r="I46" s="18"/>
      <c r="J46" s="18"/>
      <c r="K46" s="18"/>
      <c r="L46" s="17"/>
    </row>
    <row r="47" spans="1:12" ht="13.5">
      <c r="A47" s="20"/>
      <c r="B47" s="5" t="s">
        <v>84</v>
      </c>
      <c r="C47" s="101"/>
      <c r="D47" s="14">
        <v>2009</v>
      </c>
      <c r="E47" s="14">
        <v>2011</v>
      </c>
      <c r="F47" s="15"/>
      <c r="G47" s="15"/>
      <c r="H47" s="15"/>
      <c r="I47" s="18"/>
      <c r="J47" s="18"/>
      <c r="K47" s="18"/>
      <c r="L47" s="17"/>
    </row>
    <row r="48" spans="1:12" ht="63.75" customHeight="1">
      <c r="A48" s="20"/>
      <c r="B48" s="126" t="s">
        <v>85</v>
      </c>
      <c r="C48" s="126"/>
      <c r="D48" s="126"/>
      <c r="E48" s="126"/>
      <c r="F48" s="6">
        <f aca="true" t="shared" si="14" ref="F48:L48">+F49+F50</f>
        <v>0</v>
      </c>
      <c r="G48" s="6">
        <f t="shared" si="14"/>
        <v>0</v>
      </c>
      <c r="H48" s="6">
        <f t="shared" si="14"/>
        <v>0</v>
      </c>
      <c r="I48" s="6">
        <f t="shared" si="14"/>
        <v>0</v>
      </c>
      <c r="J48" s="6">
        <f t="shared" si="14"/>
        <v>0</v>
      </c>
      <c r="K48" s="6">
        <f t="shared" si="14"/>
        <v>0</v>
      </c>
      <c r="L48" s="7">
        <f t="shared" si="14"/>
        <v>0</v>
      </c>
    </row>
    <row r="49" spans="1:12" ht="13.5">
      <c r="A49" s="20"/>
      <c r="B49" s="122" t="s">
        <v>54</v>
      </c>
      <c r="C49" s="122"/>
      <c r="D49" s="122"/>
      <c r="E49" s="122"/>
      <c r="F49" s="9"/>
      <c r="G49" s="9"/>
      <c r="H49" s="9"/>
      <c r="I49" s="23"/>
      <c r="J49" s="23"/>
      <c r="K49" s="23"/>
      <c r="L49" s="24"/>
    </row>
    <row r="50" spans="1:12" ht="13.5">
      <c r="A50" s="20"/>
      <c r="B50" s="123" t="s">
        <v>55</v>
      </c>
      <c r="C50" s="123"/>
      <c r="D50" s="123"/>
      <c r="E50" s="123"/>
      <c r="F50" s="11"/>
      <c r="G50" s="11"/>
      <c r="H50" s="11"/>
      <c r="I50" s="25"/>
      <c r="J50" s="25"/>
      <c r="K50" s="25"/>
      <c r="L50" s="27"/>
    </row>
    <row r="51" spans="1:12" ht="13.5">
      <c r="A51" s="8"/>
      <c r="B51" s="5" t="s">
        <v>86</v>
      </c>
      <c r="C51" s="101" t="s">
        <v>61</v>
      </c>
      <c r="D51" s="14">
        <v>2010</v>
      </c>
      <c r="E51" s="14">
        <v>2012</v>
      </c>
      <c r="F51" s="15"/>
      <c r="G51" s="15"/>
      <c r="H51" s="15"/>
      <c r="I51" s="15"/>
      <c r="J51" s="15"/>
      <c r="K51" s="18"/>
      <c r="L51" s="16"/>
    </row>
    <row r="52" spans="1:12" ht="13.5">
      <c r="A52" s="8"/>
      <c r="B52" s="5" t="s">
        <v>87</v>
      </c>
      <c r="C52" s="101"/>
      <c r="D52" s="14">
        <v>2010</v>
      </c>
      <c r="E52" s="14">
        <v>2011</v>
      </c>
      <c r="F52" s="15"/>
      <c r="G52" s="15"/>
      <c r="H52" s="18"/>
      <c r="I52" s="18"/>
      <c r="J52" s="18"/>
      <c r="K52" s="18"/>
      <c r="L52" s="17"/>
    </row>
    <row r="53" spans="1:12" ht="13.5">
      <c r="A53" s="20"/>
      <c r="B53" s="5" t="s">
        <v>88</v>
      </c>
      <c r="C53" s="101"/>
      <c r="D53" s="14">
        <v>2009</v>
      </c>
      <c r="E53" s="14">
        <v>2012</v>
      </c>
      <c r="F53" s="15"/>
      <c r="G53" s="15"/>
      <c r="H53" s="15"/>
      <c r="I53" s="18"/>
      <c r="J53" s="18"/>
      <c r="K53" s="18"/>
      <c r="L53" s="17"/>
    </row>
    <row r="54" spans="1:12" ht="36" customHeight="1">
      <c r="A54" s="20"/>
      <c r="B54" s="100" t="s">
        <v>89</v>
      </c>
      <c r="C54" s="100"/>
      <c r="D54" s="100"/>
      <c r="E54" s="100"/>
      <c r="F54" s="15">
        <f aca="true" t="shared" si="15" ref="F54:L54">+F55</f>
        <v>0</v>
      </c>
      <c r="G54" s="15">
        <f t="shared" si="15"/>
        <v>0</v>
      </c>
      <c r="H54" s="15">
        <f t="shared" si="15"/>
        <v>0</v>
      </c>
      <c r="I54" s="15">
        <f t="shared" si="15"/>
        <v>0</v>
      </c>
      <c r="J54" s="15">
        <f t="shared" si="15"/>
        <v>0</v>
      </c>
      <c r="K54" s="15">
        <f t="shared" si="15"/>
        <v>0</v>
      </c>
      <c r="L54" s="16">
        <f t="shared" si="15"/>
        <v>0</v>
      </c>
    </row>
    <row r="55" spans="1:12" ht="13.5">
      <c r="A55" s="20"/>
      <c r="B55" s="122" t="s">
        <v>54</v>
      </c>
      <c r="C55" s="122"/>
      <c r="D55" s="122"/>
      <c r="E55" s="122"/>
      <c r="F55" s="9"/>
      <c r="G55" s="9"/>
      <c r="H55" s="23"/>
      <c r="I55" s="23"/>
      <c r="J55" s="23"/>
      <c r="K55" s="23"/>
      <c r="L55" s="10"/>
    </row>
    <row r="56" spans="1:12" ht="13.5">
      <c r="A56" s="8"/>
      <c r="B56" s="5" t="s">
        <v>90</v>
      </c>
      <c r="C56" s="101" t="s">
        <v>61</v>
      </c>
      <c r="D56" s="14" t="s">
        <v>91</v>
      </c>
      <c r="E56" s="14">
        <v>2011</v>
      </c>
      <c r="F56" s="15"/>
      <c r="G56" s="15"/>
      <c r="H56" s="15"/>
      <c r="I56" s="15"/>
      <c r="J56" s="15"/>
      <c r="K56" s="18"/>
      <c r="L56" s="16"/>
    </row>
    <row r="57" spans="1:12" ht="13.5">
      <c r="A57" s="8"/>
      <c r="B57" s="28"/>
      <c r="C57" s="101"/>
      <c r="D57" s="29"/>
      <c r="E57" s="26"/>
      <c r="F57" s="18"/>
      <c r="G57" s="18"/>
      <c r="H57" s="18"/>
      <c r="I57" s="18"/>
      <c r="J57" s="18"/>
      <c r="K57" s="18"/>
      <c r="L57" s="30"/>
    </row>
    <row r="58" spans="1:12" ht="13.5">
      <c r="A58" s="8"/>
      <c r="B58" s="28"/>
      <c r="C58" s="102"/>
      <c r="D58" s="29"/>
      <c r="E58" s="29"/>
      <c r="F58" s="18"/>
      <c r="G58" s="18"/>
      <c r="H58" s="18"/>
      <c r="I58" s="18"/>
      <c r="J58" s="18"/>
      <c r="K58" s="18"/>
      <c r="L58" s="30"/>
    </row>
    <row r="59" spans="1:12" ht="12.75">
      <c r="A59" s="120"/>
      <c r="B59" s="94"/>
      <c r="C59" s="102"/>
      <c r="D59" s="96"/>
      <c r="E59" s="98"/>
      <c r="F59" s="115"/>
      <c r="G59" s="115"/>
      <c r="H59" s="115"/>
      <c r="I59" s="115"/>
      <c r="J59" s="115"/>
      <c r="K59" s="115"/>
      <c r="L59" s="117"/>
    </row>
    <row r="60" spans="1:12" ht="12.75">
      <c r="A60" s="120"/>
      <c r="B60" s="94"/>
      <c r="C60" s="102"/>
      <c r="D60" s="96"/>
      <c r="E60" s="98"/>
      <c r="F60" s="115"/>
      <c r="G60" s="115"/>
      <c r="H60" s="115"/>
      <c r="I60" s="115"/>
      <c r="J60" s="115"/>
      <c r="K60" s="115"/>
      <c r="L60" s="117"/>
    </row>
    <row r="61" spans="1:12" ht="12.75">
      <c r="A61" s="121"/>
      <c r="B61" s="95"/>
      <c r="C61" s="103"/>
      <c r="D61" s="97"/>
      <c r="E61" s="99"/>
      <c r="F61" s="116"/>
      <c r="G61" s="116"/>
      <c r="H61" s="116"/>
      <c r="I61" s="116"/>
      <c r="J61" s="116"/>
      <c r="K61" s="116"/>
      <c r="L61" s="118"/>
    </row>
    <row r="63" spans="1:12" ht="47.25" customHeight="1">
      <c r="A63" s="119" t="s">
        <v>92</v>
      </c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</row>
    <row r="64" spans="1:12" ht="84" customHeight="1">
      <c r="A64" s="114" t="s">
        <v>93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</row>
  </sheetData>
  <sheetProtection/>
  <mergeCells count="144">
    <mergeCell ref="A1:A3"/>
    <mergeCell ref="B1:B3"/>
    <mergeCell ref="C1:C3"/>
    <mergeCell ref="D1:E1"/>
    <mergeCell ref="B11:E11"/>
    <mergeCell ref="B12:E12"/>
    <mergeCell ref="L1:L3"/>
    <mergeCell ref="D2:E2"/>
    <mergeCell ref="G2:K2"/>
    <mergeCell ref="B4:E4"/>
    <mergeCell ref="B5:E5"/>
    <mergeCell ref="B6:E6"/>
    <mergeCell ref="F1:F3"/>
    <mergeCell ref="G1:K1"/>
    <mergeCell ref="B7:E7"/>
    <mergeCell ref="B8:E8"/>
    <mergeCell ref="B9:E9"/>
    <mergeCell ref="B10:E10"/>
    <mergeCell ref="E13:E14"/>
    <mergeCell ref="F13:F14"/>
    <mergeCell ref="A15:A16"/>
    <mergeCell ref="D15:D16"/>
    <mergeCell ref="E15:E16"/>
    <mergeCell ref="F15:F16"/>
    <mergeCell ref="A13:A14"/>
    <mergeCell ref="B13:B14"/>
    <mergeCell ref="C13:C18"/>
    <mergeCell ref="D13:D14"/>
    <mergeCell ref="K15:K16"/>
    <mergeCell ref="L15:L16"/>
    <mergeCell ref="G13:G14"/>
    <mergeCell ref="H13:H14"/>
    <mergeCell ref="I13:I14"/>
    <mergeCell ref="J13:J14"/>
    <mergeCell ref="K13:K14"/>
    <mergeCell ref="L13:L14"/>
    <mergeCell ref="G15:G16"/>
    <mergeCell ref="H15:H16"/>
    <mergeCell ref="I15:I16"/>
    <mergeCell ref="J15:J16"/>
    <mergeCell ref="H19:H20"/>
    <mergeCell ref="A19:A20"/>
    <mergeCell ref="B19:B20"/>
    <mergeCell ref="C19:C20"/>
    <mergeCell ref="D19:D20"/>
    <mergeCell ref="E19:E20"/>
    <mergeCell ref="F19:F20"/>
    <mergeCell ref="B27:E27"/>
    <mergeCell ref="H21:H22"/>
    <mergeCell ref="A31:A32"/>
    <mergeCell ref="F28:F29"/>
    <mergeCell ref="H28:H29"/>
    <mergeCell ref="G21:G22"/>
    <mergeCell ref="A28:A29"/>
    <mergeCell ref="C28:C30"/>
    <mergeCell ref="D28:D29"/>
    <mergeCell ref="E28:E29"/>
    <mergeCell ref="A21:A22"/>
    <mergeCell ref="D21:D22"/>
    <mergeCell ref="E21:E22"/>
    <mergeCell ref="F21:F22"/>
    <mergeCell ref="L19:L20"/>
    <mergeCell ref="K21:K22"/>
    <mergeCell ref="L21:L22"/>
    <mergeCell ref="I19:I20"/>
    <mergeCell ref="J19:J20"/>
    <mergeCell ref="I21:I22"/>
    <mergeCell ref="J21:J22"/>
    <mergeCell ref="L31:L32"/>
    <mergeCell ref="J28:J29"/>
    <mergeCell ref="K28:K29"/>
    <mergeCell ref="L28:L29"/>
    <mergeCell ref="J31:J32"/>
    <mergeCell ref="J34:J35"/>
    <mergeCell ref="D31:D32"/>
    <mergeCell ref="E31:E32"/>
    <mergeCell ref="K19:K20"/>
    <mergeCell ref="K31:K32"/>
    <mergeCell ref="I28:I29"/>
    <mergeCell ref="G28:G29"/>
    <mergeCell ref="G19:G20"/>
    <mergeCell ref="B25:E25"/>
    <mergeCell ref="B26:E26"/>
    <mergeCell ref="F31:F32"/>
    <mergeCell ref="G31:G32"/>
    <mergeCell ref="I31:I32"/>
    <mergeCell ref="H31:H32"/>
    <mergeCell ref="L34:L35"/>
    <mergeCell ref="B36:E36"/>
    <mergeCell ref="F34:F35"/>
    <mergeCell ref="G34:G35"/>
    <mergeCell ref="H34:H35"/>
    <mergeCell ref="I34:I35"/>
    <mergeCell ref="B34:B35"/>
    <mergeCell ref="D34:D35"/>
    <mergeCell ref="E34:E35"/>
    <mergeCell ref="C31:C35"/>
    <mergeCell ref="A39:A40"/>
    <mergeCell ref="C39:C40"/>
    <mergeCell ref="D39:D40"/>
    <mergeCell ref="E39:E40"/>
    <mergeCell ref="K43:K44"/>
    <mergeCell ref="L43:L44"/>
    <mergeCell ref="K34:K35"/>
    <mergeCell ref="A34:A35"/>
    <mergeCell ref="F39:F40"/>
    <mergeCell ref="G39:G40"/>
    <mergeCell ref="H39:H40"/>
    <mergeCell ref="I39:I40"/>
    <mergeCell ref="B37:E37"/>
    <mergeCell ref="B38:E38"/>
    <mergeCell ref="A43:A44"/>
    <mergeCell ref="C43:C47"/>
    <mergeCell ref="D43:D44"/>
    <mergeCell ref="E43:E44"/>
    <mergeCell ref="J39:J40"/>
    <mergeCell ref="K39:K40"/>
    <mergeCell ref="L39:L40"/>
    <mergeCell ref="C51:C53"/>
    <mergeCell ref="I43:I44"/>
    <mergeCell ref="J43:J44"/>
    <mergeCell ref="G43:G44"/>
    <mergeCell ref="H43:H44"/>
    <mergeCell ref="F43:F44"/>
    <mergeCell ref="B48:E48"/>
    <mergeCell ref="B49:E49"/>
    <mergeCell ref="B50:E50"/>
    <mergeCell ref="B59:B61"/>
    <mergeCell ref="D59:D61"/>
    <mergeCell ref="E59:E61"/>
    <mergeCell ref="B54:E54"/>
    <mergeCell ref="B55:E55"/>
    <mergeCell ref="C56:C57"/>
    <mergeCell ref="C58:C61"/>
    <mergeCell ref="A64:L64"/>
    <mergeCell ref="J59:J61"/>
    <mergeCell ref="K59:K61"/>
    <mergeCell ref="L59:L61"/>
    <mergeCell ref="A63:L63"/>
    <mergeCell ref="F59:F61"/>
    <mergeCell ref="G59:G61"/>
    <mergeCell ref="H59:H61"/>
    <mergeCell ref="I59:I61"/>
    <mergeCell ref="A59:A61"/>
  </mergeCells>
  <hyperlinks>
    <hyperlink ref="L1" r:id="rId1" display="_ftn1"/>
    <hyperlink ref="B48" r:id="rId2" display="_ftn2"/>
    <hyperlink ref="A63" r:id="rId3" display="_ftnref1"/>
    <hyperlink ref="A64" r:id="rId4" display="_ftnref2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Sieińska</dc:creator>
  <cp:keywords/>
  <dc:description/>
  <cp:lastModifiedBy>Fischer</cp:lastModifiedBy>
  <cp:lastPrinted>2012-05-21T05:33:01Z</cp:lastPrinted>
  <dcterms:created xsi:type="dcterms:W3CDTF">2010-09-24T07:39:40Z</dcterms:created>
  <dcterms:modified xsi:type="dcterms:W3CDTF">2012-08-17T08:38:12Z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