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activeTab="0"/>
  </bookViews>
  <sheets>
    <sheet name="WPF-wzór" sheetId="1" r:id="rId1"/>
  </sheets>
  <definedNames>
    <definedName name="_edn1" localSheetId="0">'WPF-wzór'!$A$58</definedName>
    <definedName name="_edn10" localSheetId="0">'WPF-wzór'!$A$67</definedName>
    <definedName name="_edn11" localSheetId="0">'WPF-wzór'!$A$68</definedName>
    <definedName name="_edn12" localSheetId="0">'WPF-wzór'!$A$69</definedName>
    <definedName name="_edn13" localSheetId="0">'WPF-wzór'!$A$70</definedName>
    <definedName name="_edn14" localSheetId="0">'WPF-wzór'!$A$71</definedName>
    <definedName name="_edn15" localSheetId="0">'WPF-wzór'!$A$72</definedName>
    <definedName name="_edn16" localSheetId="0">'WPF-wzór'!$A$73</definedName>
    <definedName name="_edn17" localSheetId="0">'WPF-wzór'!$A$74</definedName>
    <definedName name="_edn2" localSheetId="0">'WPF-wzór'!$A$59</definedName>
    <definedName name="_edn3" localSheetId="0">'WPF-wzór'!$A$60</definedName>
    <definedName name="_edn4" localSheetId="0">'WPF-wzór'!$A$61</definedName>
    <definedName name="_edn5" localSheetId="0">'WPF-wzór'!$A$62</definedName>
    <definedName name="_edn6" localSheetId="0">'WPF-wzór'!$A$63</definedName>
    <definedName name="_edn7" localSheetId="0">'WPF-wzór'!$A$64</definedName>
    <definedName name="_edn8" localSheetId="0">'WPF-wzór'!$A$65</definedName>
    <definedName name="_edn9" localSheetId="0">'WPF-wzór'!$A$66</definedName>
    <definedName name="_ednref1" localSheetId="0">'WPF-wzór'!$B$6</definedName>
    <definedName name="_ednref10" localSheetId="0">'WPF-wzór'!$B$31</definedName>
    <definedName name="_ednref11" localSheetId="0">'WPF-wzór'!$B$32</definedName>
    <definedName name="_ednref12" localSheetId="0">'WPF-wzór'!$B$34</definedName>
    <definedName name="_ednref13" localSheetId="0">'WPF-wzór'!$B$35</definedName>
    <definedName name="_ednref14" localSheetId="0">'WPF-wzór'!$B$36</definedName>
    <definedName name="_ednref15" localSheetId="0">'WPF-wzór'!$B$37</definedName>
    <definedName name="_ednref16" localSheetId="0">'WPF-wzór'!$B$38</definedName>
    <definedName name="_ednref17" localSheetId="0">'WPF-wzór'!$B$39</definedName>
    <definedName name="_ednref2" localSheetId="0">'WPF-wzór'!$B$10</definedName>
    <definedName name="_ednref3" localSheetId="0">'WPF-wzór'!$B$11</definedName>
    <definedName name="_ednref4" localSheetId="0">'WPF-wzór'!$B$12</definedName>
    <definedName name="_ednref5" localSheetId="0">'WPF-wzór'!$B$15</definedName>
    <definedName name="_ednref6" localSheetId="0">'WPF-wzór'!$B$19</definedName>
    <definedName name="_ednref7" localSheetId="0">'WPF-wzór'!$B$26</definedName>
    <definedName name="_ednref8" localSheetId="0">'WPF-wzór'!$B$28</definedName>
    <definedName name="_ednref9" localSheetId="0">'WPF-wzór'!$B$29</definedName>
  </definedNames>
  <calcPr fullCalcOnLoad="1"/>
</workbook>
</file>

<file path=xl/sharedStrings.xml><?xml version="1.0" encoding="utf-8"?>
<sst xmlns="http://schemas.openxmlformats.org/spreadsheetml/2006/main" count="125" uniqueCount="93">
  <si>
    <t>Lp.</t>
  </si>
  <si>
    <t>Wyszczególnienie</t>
  </si>
  <si>
    <t>Rok 2012</t>
  </si>
  <si>
    <t>Rok 2014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</si>
  <si>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</si>
  <si>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</si>
  <si>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</si>
  <si>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</si>
  <si>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</si>
  <si>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</si>
  <si>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</si>
  <si>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</si>
  <si>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</si>
  <si>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</si>
  <si>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</si>
  <si>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</si>
  <si>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</si>
  <si>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</si>
  <si>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</si>
  <si>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</si>
  <si>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</si>
  <si>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</si>
  <si>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</si>
  <si>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</si>
  <si>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</si>
  <si>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</si>
  <si>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</si>
  <si>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</si>
  <si>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</si>
  <si>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</si>
  <si>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</si>
  <si>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</si>
  <si>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</si>
  <si>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</si>
  <si>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</si>
  <si>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</si>
  <si>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</si>
  <si>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</si>
  <si>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** powinna zostać spełniona zależność odnośnie lewej strony wzoru po uwzględnieniu poz. 14 w stosunku do prawej strony wzoru - niewłaściwe skreślić</t>
  </si>
  <si>
    <t>f</t>
  </si>
  <si>
    <t>nadwyżka bieżąca</t>
  </si>
  <si>
    <t>Rok 2015</t>
  </si>
  <si>
    <t>Rok 2016</t>
  </si>
  <si>
    <t>Rok 2017</t>
  </si>
  <si>
    <t>Rok 2019</t>
  </si>
  <si>
    <t>Rok 2020</t>
  </si>
  <si>
    <t>Rok 2018</t>
  </si>
  <si>
    <t>Rok 2021</t>
  </si>
  <si>
    <t>Wieloletnia Prognoza Finansowa Gminy Mieścisko na lata 2012 - 2021</t>
  </si>
  <si>
    <t>Rady Gminy Mieścisko z dnia 01.02.2012 r.</t>
  </si>
  <si>
    <t>Planowana nadwyżka zostanie przeznaczona na sfinansowanie spałty długu w kwotach:</t>
  </si>
  <si>
    <t xml:space="preserve">Rok 2013 </t>
  </si>
  <si>
    <r>
      <t>Dochody ogółem</t>
    </r>
    <r>
      <rPr>
        <b/>
        <u val="single"/>
        <vertAlign val="superscript"/>
        <sz val="10"/>
        <rFont val="Times New Roman"/>
        <family val="1"/>
      </rPr>
      <t>[1]</t>
    </r>
    <r>
      <rPr>
        <b/>
        <u val="single"/>
        <sz val="10"/>
        <rFont val="Times New Roman"/>
        <family val="1"/>
      </rPr>
      <t xml:space="preserve">, w tym: </t>
    </r>
  </si>
  <si>
    <r>
      <t>Wydatki bieżące</t>
    </r>
    <r>
      <rPr>
        <b/>
        <u val="single"/>
        <vertAlign val="superscript"/>
        <sz val="10"/>
        <rFont val="Times New Roman"/>
        <family val="1"/>
      </rPr>
      <t>[2]</t>
    </r>
    <r>
      <rPr>
        <b/>
        <u val="single"/>
        <sz val="10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</si>
  <si>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</si>
  <si>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rFont val="Times New Roman"/>
        <family val="1"/>
      </rPr>
      <t>[4]</t>
    </r>
  </si>
  <si>
    <t>gwarancje i poręczenia podlegające wyłączeniu z limitów spłaty zobowiązań z art. 243 ufp/169sufp</t>
  </si>
  <si>
    <r>
      <t>wydatki bieżące objęte limitem art. 226 ust. 4 ufp</t>
    </r>
    <r>
      <rPr>
        <u val="single"/>
        <vertAlign val="superscript"/>
        <sz val="10"/>
        <rFont val="Times New Roman"/>
        <family val="1"/>
      </rPr>
      <t>[5]</t>
    </r>
  </si>
  <si>
    <r>
      <t>Inne przychody niezwiązane z zaciągnięciem długu</t>
    </r>
    <r>
      <rPr>
        <b/>
        <u val="single"/>
        <vertAlign val="superscript"/>
        <sz val="10"/>
        <rFont val="Times New Roman"/>
        <family val="1"/>
      </rPr>
      <t>[6]</t>
    </r>
  </si>
  <si>
    <r>
      <t>Wydatki majątkowe</t>
    </r>
    <r>
      <rPr>
        <b/>
        <u val="single"/>
        <vertAlign val="superscript"/>
        <sz val="10"/>
        <rFont val="Times New Roman"/>
        <family val="1"/>
      </rPr>
      <t>[7]</t>
    </r>
    <r>
      <rPr>
        <b/>
        <u val="single"/>
        <sz val="10"/>
        <rFont val="Times New Roman"/>
        <family val="1"/>
      </rPr>
      <t>,  w tym:</t>
    </r>
  </si>
  <si>
    <r>
      <t>Przychody (kredyty, pożyczki, emisje obligacji)</t>
    </r>
    <r>
      <rPr>
        <b/>
        <u val="single"/>
        <vertAlign val="superscript"/>
        <sz val="10"/>
        <rFont val="Times New Roman"/>
        <family val="1"/>
      </rPr>
      <t>[8]</t>
    </r>
  </si>
  <si>
    <r>
      <t>Wynik finansowy budżetu (9-10+11)</t>
    </r>
    <r>
      <rPr>
        <b/>
        <u val="single"/>
        <vertAlign val="superscript"/>
        <sz val="10"/>
        <rFont val="Times New Roman"/>
        <family val="1"/>
      </rPr>
      <t>[9]</t>
    </r>
  </si>
  <si>
    <r>
      <t>Kwota długu</t>
    </r>
    <r>
      <rPr>
        <b/>
        <u val="single"/>
        <vertAlign val="superscript"/>
        <sz val="10"/>
        <rFont val="Times New Roman"/>
        <family val="1"/>
      </rPr>
      <t>[10]</t>
    </r>
    <r>
      <rPr>
        <b/>
        <u val="single"/>
        <sz val="10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</si>
  <si>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</si>
  <si>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b/>
        <u val="single"/>
        <vertAlign val="superscript"/>
        <sz val="10"/>
        <rFont val="Times New Roman"/>
        <family val="1"/>
      </rPr>
      <t>[12]</t>
    </r>
  </si>
  <si>
    <r>
      <t>Planowana łączna kwota spłaty zobowiązań</t>
    </r>
    <r>
      <rPr>
        <b/>
        <u val="single"/>
        <vertAlign val="superscript"/>
        <sz val="10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</si>
  <si>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</si>
  <si>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b/>
        <u val="single"/>
        <vertAlign val="superscript"/>
        <sz val="10"/>
        <rFont val="Times New Roman"/>
        <family val="1"/>
      </rPr>
      <t>[15]</t>
    </r>
  </si>
  <si>
    <r>
      <t>Zgodny z  art. 243 ufp</t>
    </r>
    <r>
      <rPr>
        <sz val="10"/>
        <rFont val="Times New Roman"/>
        <family val="1"/>
      </rPr>
      <t>/niezgodny z art. 243**</t>
    </r>
  </si>
  <si>
    <r>
      <t>Zgodny z  art. 243 ufp</t>
    </r>
    <r>
      <rPr>
        <sz val="10"/>
        <rFont val="Times New Roman"/>
        <family val="1"/>
      </rPr>
      <t>/niezgodny z art. 243**</t>
    </r>
  </si>
  <si>
    <r>
      <t>Zgodny z  art. 243 ufp</t>
    </r>
    <r>
      <rPr>
        <sz val="10"/>
        <rFont val="Times New Roman"/>
        <family val="1"/>
      </rPr>
      <t>/</t>
    </r>
    <r>
      <rPr>
        <strike/>
        <sz val="10"/>
        <rFont val="Times New Roman"/>
        <family val="1"/>
      </rPr>
      <t>niezgodny z art. 243**</t>
    </r>
  </si>
  <si>
    <r>
      <t>Zgodny z  art. 243 ufp/</t>
    </r>
    <r>
      <rPr>
        <strike/>
        <sz val="10"/>
        <rFont val="Times New Roman"/>
        <family val="1"/>
      </rPr>
      <t>niezgodny z art. 243**</t>
    </r>
  </si>
  <si>
    <r>
      <t>Zgodny z  art. 243 ufp</t>
    </r>
    <r>
      <rPr>
        <strike/>
        <sz val="10"/>
        <rFont val="Times New Roman"/>
        <family val="1"/>
      </rPr>
      <t>/niezgodny z art. 243*</t>
    </r>
    <r>
      <rPr>
        <sz val="10"/>
        <rFont val="Times New Roman"/>
        <family val="1"/>
      </rPr>
      <t>*</t>
    </r>
  </si>
  <si>
    <r>
      <t>Spłata zadłużenia/dochody ogółem (7-13a +2c –2d):1)  -max 15%  z art. 169 sufp</t>
    </r>
    <r>
      <rPr>
        <b/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</si>
  <si>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0"/>
        <rFont val="Times New Roman"/>
        <family val="1"/>
      </rPr>
      <t>[17]</t>
    </r>
  </si>
  <si>
    <r>
      <t>[1]</t>
    </r>
    <r>
      <rPr>
        <u val="single"/>
        <sz val="10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</si>
  <si>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</si>
  <si>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</si>
  <si>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</si>
  <si>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</si>
  <si>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</si>
  <si>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</si>
  <si>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</si>
  <si>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</si>
  <si>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 m.in. kwotę umorzeń pożyczek otrzymanych przez JST, zmianę kwoty długu na skutek różnic kursowych.</t>
    </r>
  </si>
  <si>
    <r>
      <t>[11]</t>
    </r>
    <r>
      <rPr>
        <u val="single"/>
        <sz val="10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</si>
  <si>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</si>
  <si>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</si>
  <si>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</si>
  <si>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</si>
  <si>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</si>
  <si>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rFont val="Times New Roman"/>
        <family val="1"/>
      </rPr>
      <t>W pozycjach 17 i 18 nie uwzględnia się zobowiązań związku współtworzonego przez jednostkę samorządu terytorialnego.</t>
    </r>
  </si>
  <si>
    <t>Załącznik Nr 1 do Uchwały Nr XIII/81/12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</si>
</sst>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00"/>
    <numFmt numFmtId="173" formatCode="#,##0.0000"/>
    <numFmt numFmtId="174" formatCode="0.0%"/>
    <numFmt numFmtId="175" formatCode="0.000"/>
    <numFmt numFmtId="176" formatCode="0.0000"/>
    <numFmt numFmtId="177" formatCode="0.000000000"/>
    <numFmt numFmtId="178" formatCode="0.00000000"/>
    <numFmt numFmtId="179" formatCode="0.0000000"/>
    <numFmt numFmtId="180" formatCode="0.00000"/>
  </numFmts>
  <fonts count="3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9"/>
      <name val="Bookman Old Style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8" fillId="0" borderId="13" xfId="44" applyFont="1" applyFill="1" applyBorder="1" applyAlignment="1" applyProtection="1">
      <alignment horizontal="justify" vertical="top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8" fillId="0" borderId="13" xfId="44" applyFont="1" applyFill="1" applyBorder="1" applyAlignment="1" applyProtection="1">
      <alignment vertical="top" wrapText="1"/>
      <protection/>
    </xf>
    <xf numFmtId="0" fontId="10" fillId="0" borderId="14" xfId="44" applyFont="1" applyFill="1" applyBorder="1" applyAlignment="1" applyProtection="1">
      <alignment horizontal="justify" vertical="top" wrapText="1"/>
      <protection/>
    </xf>
    <xf numFmtId="0" fontId="10" fillId="0" borderId="10" xfId="44" applyFont="1" applyFill="1" applyBorder="1" applyAlignment="1" applyProtection="1">
      <alignment horizontal="justify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8" fillId="0" borderId="12" xfId="44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top" wrapText="1"/>
    </xf>
    <xf numFmtId="173" fontId="6" fillId="0" borderId="12" xfId="0" applyNumberFormat="1" applyFont="1" applyFill="1" applyBorder="1" applyAlignment="1">
      <alignment horizontal="right" wrapText="1"/>
    </xf>
    <xf numFmtId="176" fontId="6" fillId="0" borderId="12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10" fontId="6" fillId="0" borderId="12" xfId="0" applyNumberFormat="1" applyFont="1" applyFill="1" applyBorder="1" applyAlignment="1">
      <alignment horizontal="right" wrapText="1"/>
    </xf>
    <xf numFmtId="10" fontId="6" fillId="0" borderId="12" xfId="54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right" vertical="top"/>
    </xf>
    <xf numFmtId="4" fontId="14" fillId="0" borderId="12" xfId="0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/>
    </xf>
    <xf numFmtId="0" fontId="11" fillId="0" borderId="0" xfId="44" applyFont="1" applyFill="1" applyAlignment="1" applyProtection="1">
      <alignment wrapText="1"/>
      <protection/>
    </xf>
    <xf numFmtId="0" fontId="10" fillId="0" borderId="0" xfId="44" applyFont="1" applyFill="1" applyAlignment="1" applyProtection="1">
      <alignment wrapText="1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0" customWidth="1"/>
    <col min="2" max="2" width="73.7109375" style="0" customWidth="1"/>
    <col min="3" max="6" width="12.7109375" style="0" customWidth="1"/>
    <col min="7" max="7" width="12.421875" style="0" customWidth="1"/>
    <col min="8" max="8" width="12.8515625" style="0" customWidth="1"/>
    <col min="9" max="9" width="12.421875" style="0" customWidth="1"/>
    <col min="10" max="11" width="12.28125" style="0" bestFit="1" customWidth="1"/>
    <col min="12" max="12" width="12.57421875" style="0" customWidth="1"/>
  </cols>
  <sheetData>
    <row r="1" spans="1:12" ht="12.75">
      <c r="A1" s="60" t="s">
        <v>92</v>
      </c>
      <c r="B1" s="5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56" t="s">
        <v>49</v>
      </c>
      <c r="B2" s="5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58" t="s">
        <v>48</v>
      </c>
      <c r="B3" s="5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7.25" customHeight="1">
      <c r="A5" s="14" t="s">
        <v>0</v>
      </c>
      <c r="B5" s="4" t="s">
        <v>1</v>
      </c>
      <c r="C5" s="27" t="s">
        <v>2</v>
      </c>
      <c r="D5" s="27" t="s">
        <v>51</v>
      </c>
      <c r="E5" s="27" t="s">
        <v>3</v>
      </c>
      <c r="F5" s="28" t="s">
        <v>41</v>
      </c>
      <c r="G5" s="4" t="s">
        <v>42</v>
      </c>
      <c r="H5" s="4" t="s">
        <v>43</v>
      </c>
      <c r="I5" s="4" t="s">
        <v>46</v>
      </c>
      <c r="J5" s="4" t="s">
        <v>44</v>
      </c>
      <c r="K5" s="4" t="s">
        <v>45</v>
      </c>
      <c r="L5" s="4" t="s">
        <v>47</v>
      </c>
    </row>
    <row r="6" spans="1:12" ht="15.75">
      <c r="A6" s="5">
        <v>1</v>
      </c>
      <c r="B6" s="6" t="s">
        <v>52</v>
      </c>
      <c r="C6" s="29">
        <f>C7+C8</f>
        <v>18466367</v>
      </c>
      <c r="D6" s="29">
        <f aca="true" t="shared" si="0" ref="D6:L6">D7+D8</f>
        <v>19657862</v>
      </c>
      <c r="E6" s="29">
        <f t="shared" si="0"/>
        <v>19681984</v>
      </c>
      <c r="F6" s="29">
        <f t="shared" si="0"/>
        <v>19801124</v>
      </c>
      <c r="G6" s="29">
        <f t="shared" si="0"/>
        <v>19832789</v>
      </c>
      <c r="H6" s="29">
        <f t="shared" si="0"/>
        <v>19832564</v>
      </c>
      <c r="I6" s="29">
        <f t="shared" si="0"/>
        <v>19914562</v>
      </c>
      <c r="J6" s="29">
        <f t="shared" si="0"/>
        <v>19931560</v>
      </c>
      <c r="K6" s="29">
        <f t="shared" si="0"/>
        <v>19947559</v>
      </c>
      <c r="L6" s="29">
        <f t="shared" si="0"/>
        <v>19969461</v>
      </c>
    </row>
    <row r="7" spans="1:12" ht="13.5" customHeight="1">
      <c r="A7" s="7" t="s">
        <v>4</v>
      </c>
      <c r="B7" s="8" t="s">
        <v>28</v>
      </c>
      <c r="C7" s="30">
        <v>17077811</v>
      </c>
      <c r="D7" s="30">
        <v>18657862</v>
      </c>
      <c r="E7" s="30">
        <v>18981984</v>
      </c>
      <c r="F7" s="30">
        <v>19285810</v>
      </c>
      <c r="G7" s="31">
        <v>19332789</v>
      </c>
      <c r="H7" s="31">
        <v>19332564</v>
      </c>
      <c r="I7" s="31">
        <v>19385810</v>
      </c>
      <c r="J7" s="31">
        <v>19385810</v>
      </c>
      <c r="K7" s="31">
        <v>19385810</v>
      </c>
      <c r="L7" s="31">
        <v>19385810</v>
      </c>
    </row>
    <row r="8" spans="1:12" ht="13.5" customHeight="1">
      <c r="A8" s="7" t="s">
        <v>5</v>
      </c>
      <c r="B8" s="8" t="s">
        <v>29</v>
      </c>
      <c r="C8" s="30">
        <v>1388556</v>
      </c>
      <c r="D8" s="30">
        <v>1000000</v>
      </c>
      <c r="E8" s="30">
        <v>700000</v>
      </c>
      <c r="F8" s="30">
        <v>515314</v>
      </c>
      <c r="G8" s="31">
        <v>500000</v>
      </c>
      <c r="H8" s="31">
        <v>500000</v>
      </c>
      <c r="I8" s="31">
        <v>528752</v>
      </c>
      <c r="J8" s="31">
        <v>545750</v>
      </c>
      <c r="K8" s="31">
        <v>561749</v>
      </c>
      <c r="L8" s="31">
        <v>583651</v>
      </c>
    </row>
    <row r="9" spans="1:12" ht="13.5" customHeight="1">
      <c r="A9" s="9" t="s">
        <v>6</v>
      </c>
      <c r="B9" s="10" t="s">
        <v>30</v>
      </c>
      <c r="C9" s="30">
        <v>750000</v>
      </c>
      <c r="D9" s="30">
        <v>800000</v>
      </c>
      <c r="E9" s="30">
        <v>500000</v>
      </c>
      <c r="F9" s="30">
        <v>500000</v>
      </c>
      <c r="G9" s="31">
        <v>500000</v>
      </c>
      <c r="H9" s="31">
        <v>500000</v>
      </c>
      <c r="I9" s="31">
        <v>500000</v>
      </c>
      <c r="J9" s="31">
        <v>500000</v>
      </c>
      <c r="K9" s="31">
        <v>500000</v>
      </c>
      <c r="L9" s="31">
        <v>500000</v>
      </c>
    </row>
    <row r="10" spans="1:12" ht="28.5">
      <c r="A10" s="5">
        <v>2</v>
      </c>
      <c r="B10" s="11" t="s">
        <v>53</v>
      </c>
      <c r="C10" s="32">
        <v>15576117</v>
      </c>
      <c r="D10" s="32">
        <v>15925815</v>
      </c>
      <c r="E10" s="32">
        <v>16746717</v>
      </c>
      <c r="F10" s="32">
        <v>16626688</v>
      </c>
      <c r="G10" s="33">
        <v>17924031</v>
      </c>
      <c r="H10" s="33">
        <v>18163259</v>
      </c>
      <c r="I10" s="33">
        <v>18561392</v>
      </c>
      <c r="J10" s="33">
        <v>18820584</v>
      </c>
      <c r="K10" s="33">
        <v>19094197</v>
      </c>
      <c r="L10" s="33">
        <v>19304461</v>
      </c>
    </row>
    <row r="11" spans="1:12" ht="15.75">
      <c r="A11" s="7" t="s">
        <v>4</v>
      </c>
      <c r="B11" s="12" t="s">
        <v>54</v>
      </c>
      <c r="C11" s="34">
        <v>7350844</v>
      </c>
      <c r="D11" s="34">
        <v>7499891</v>
      </c>
      <c r="E11" s="30">
        <v>7499891</v>
      </c>
      <c r="F11" s="34">
        <v>7499891</v>
      </c>
      <c r="G11" s="31">
        <v>7499891</v>
      </c>
      <c r="H11" s="31">
        <v>7499891</v>
      </c>
      <c r="I11" s="31">
        <v>7499891</v>
      </c>
      <c r="J11" s="31">
        <v>7499891</v>
      </c>
      <c r="K11" s="31">
        <v>7499891</v>
      </c>
      <c r="L11" s="31">
        <v>7499891</v>
      </c>
    </row>
    <row r="12" spans="1:12" ht="15.75">
      <c r="A12" s="7" t="s">
        <v>5</v>
      </c>
      <c r="B12" s="12" t="s">
        <v>55</v>
      </c>
      <c r="C12" s="34">
        <v>2052997</v>
      </c>
      <c r="D12" s="34">
        <v>2233963</v>
      </c>
      <c r="E12" s="30">
        <v>2233963</v>
      </c>
      <c r="F12" s="34">
        <v>2233963</v>
      </c>
      <c r="G12" s="31">
        <v>2233963</v>
      </c>
      <c r="H12" s="31">
        <v>2233963</v>
      </c>
      <c r="I12" s="31">
        <v>2233963</v>
      </c>
      <c r="J12" s="31">
        <v>2233963</v>
      </c>
      <c r="K12" s="31">
        <v>2233963</v>
      </c>
      <c r="L12" s="31">
        <v>2233963</v>
      </c>
    </row>
    <row r="13" spans="1:12" ht="13.5" customHeight="1">
      <c r="A13" s="7" t="s">
        <v>6</v>
      </c>
      <c r="B13" s="8" t="s">
        <v>7</v>
      </c>
      <c r="C13" s="34">
        <v>0</v>
      </c>
      <c r="D13" s="34">
        <v>0</v>
      </c>
      <c r="E13" s="30">
        <v>0</v>
      </c>
      <c r="F13" s="34">
        <v>0</v>
      </c>
      <c r="G13" s="35">
        <v>0</v>
      </c>
      <c r="H13" s="35">
        <v>0</v>
      </c>
      <c r="I13" s="35">
        <v>0</v>
      </c>
      <c r="J13" s="35"/>
      <c r="K13" s="35"/>
      <c r="L13" s="35"/>
    </row>
    <row r="14" spans="1:12" ht="25.5">
      <c r="A14" s="7" t="s">
        <v>8</v>
      </c>
      <c r="B14" s="8" t="s">
        <v>56</v>
      </c>
      <c r="C14" s="34">
        <v>0</v>
      </c>
      <c r="D14" s="34">
        <v>0</v>
      </c>
      <c r="E14" s="30">
        <v>0</v>
      </c>
      <c r="F14" s="34">
        <v>0</v>
      </c>
      <c r="G14" s="35">
        <v>0</v>
      </c>
      <c r="H14" s="35">
        <v>0</v>
      </c>
      <c r="I14" s="35">
        <v>0</v>
      </c>
      <c r="J14" s="35"/>
      <c r="K14" s="35"/>
      <c r="L14" s="35"/>
    </row>
    <row r="15" spans="1:12" ht="15.75">
      <c r="A15" s="9" t="s">
        <v>9</v>
      </c>
      <c r="B15" s="13" t="s">
        <v>57</v>
      </c>
      <c r="C15" s="34">
        <v>0</v>
      </c>
      <c r="D15" s="34">
        <v>0</v>
      </c>
      <c r="E15" s="30">
        <v>0</v>
      </c>
      <c r="F15" s="34">
        <v>0</v>
      </c>
      <c r="G15" s="35">
        <v>0</v>
      </c>
      <c r="H15" s="35">
        <v>0</v>
      </c>
      <c r="I15" s="35">
        <v>0</v>
      </c>
      <c r="J15" s="35"/>
      <c r="K15" s="35"/>
      <c r="L15" s="35"/>
    </row>
    <row r="16" spans="1:12" ht="13.5" customHeight="1">
      <c r="A16" s="14">
        <v>3</v>
      </c>
      <c r="B16" s="15" t="s">
        <v>26</v>
      </c>
      <c r="C16" s="36">
        <f aca="true" t="shared" si="1" ref="C16:K16">+C6-C10</f>
        <v>2890250</v>
      </c>
      <c r="D16" s="36">
        <f t="shared" si="1"/>
        <v>3732047</v>
      </c>
      <c r="E16" s="36">
        <f t="shared" si="1"/>
        <v>2935267</v>
      </c>
      <c r="F16" s="36">
        <f t="shared" si="1"/>
        <v>3174436</v>
      </c>
      <c r="G16" s="37">
        <f t="shared" si="1"/>
        <v>1908758</v>
      </c>
      <c r="H16" s="37">
        <f t="shared" si="1"/>
        <v>1669305</v>
      </c>
      <c r="I16" s="37">
        <f t="shared" si="1"/>
        <v>1353170</v>
      </c>
      <c r="J16" s="37">
        <f t="shared" si="1"/>
        <v>1110976</v>
      </c>
      <c r="K16" s="37">
        <f t="shared" si="1"/>
        <v>853362</v>
      </c>
      <c r="L16" s="37">
        <f>+L6-L10</f>
        <v>665000</v>
      </c>
    </row>
    <row r="17" spans="1:12" ht="12.75">
      <c r="A17" s="5">
        <v>4</v>
      </c>
      <c r="B17" s="16" t="s">
        <v>31</v>
      </c>
      <c r="C17" s="29">
        <v>0</v>
      </c>
      <c r="D17" s="29">
        <v>0</v>
      </c>
      <c r="E17" s="36">
        <v>0</v>
      </c>
      <c r="F17" s="29">
        <v>0</v>
      </c>
      <c r="G17" s="38">
        <v>0</v>
      </c>
      <c r="H17" s="38">
        <v>0</v>
      </c>
      <c r="I17" s="38">
        <v>0</v>
      </c>
      <c r="J17" s="38"/>
      <c r="K17" s="38"/>
      <c r="L17" s="38"/>
    </row>
    <row r="18" spans="1:12" ht="25.5">
      <c r="A18" s="9" t="s">
        <v>4</v>
      </c>
      <c r="B18" s="1" t="s">
        <v>32</v>
      </c>
      <c r="C18" s="34">
        <v>0</v>
      </c>
      <c r="D18" s="34">
        <v>0</v>
      </c>
      <c r="E18" s="30">
        <v>0</v>
      </c>
      <c r="F18" s="34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</row>
    <row r="19" spans="1:12" ht="15.75">
      <c r="A19" s="14">
        <v>5</v>
      </c>
      <c r="B19" s="17" t="s">
        <v>58</v>
      </c>
      <c r="C19" s="34">
        <v>0</v>
      </c>
      <c r="D19" s="34">
        <v>0</v>
      </c>
      <c r="E19" s="30">
        <v>0</v>
      </c>
      <c r="F19" s="34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</row>
    <row r="20" spans="1:12" ht="13.5" customHeight="1">
      <c r="A20" s="14">
        <v>6</v>
      </c>
      <c r="B20" s="15" t="s">
        <v>10</v>
      </c>
      <c r="C20" s="29">
        <f>+C16+C17+C19</f>
        <v>2890250</v>
      </c>
      <c r="D20" s="29">
        <f>+D16+D17+D19</f>
        <v>3732047</v>
      </c>
      <c r="E20" s="29">
        <f>+E16+E17+E19</f>
        <v>2935267</v>
      </c>
      <c r="F20" s="29">
        <f>+F16+F17+F19</f>
        <v>3174436</v>
      </c>
      <c r="G20" s="37">
        <f>+G16+G17+G19</f>
        <v>1908758</v>
      </c>
      <c r="H20" s="37">
        <f>+H16+G17+G19</f>
        <v>1669305</v>
      </c>
      <c r="I20" s="37">
        <f>+I16+I17+I19</f>
        <v>1353170</v>
      </c>
      <c r="J20" s="37">
        <f>+J16+J17+J19</f>
        <v>1110976</v>
      </c>
      <c r="K20" s="37">
        <f>+K16+K17+K19</f>
        <v>853362</v>
      </c>
      <c r="L20" s="37">
        <f>+L16+L17+L19</f>
        <v>665000</v>
      </c>
    </row>
    <row r="21" spans="1:12" ht="13.5" customHeight="1">
      <c r="A21" s="5">
        <v>7</v>
      </c>
      <c r="B21" s="16" t="s">
        <v>27</v>
      </c>
      <c r="C21" s="29">
        <f aca="true" t="shared" si="2" ref="C21:K21">+C22+C23</f>
        <v>2819694</v>
      </c>
      <c r="D21" s="29">
        <f t="shared" si="2"/>
        <v>1982047</v>
      </c>
      <c r="E21" s="29">
        <f t="shared" si="2"/>
        <v>1935267</v>
      </c>
      <c r="F21" s="29">
        <f t="shared" si="2"/>
        <v>1974436</v>
      </c>
      <c r="G21" s="39">
        <f t="shared" si="2"/>
        <v>1208758</v>
      </c>
      <c r="H21" s="39">
        <f t="shared" si="2"/>
        <v>969305</v>
      </c>
      <c r="I21" s="39">
        <f t="shared" si="2"/>
        <v>853170</v>
      </c>
      <c r="J21" s="39">
        <f t="shared" si="2"/>
        <v>610976</v>
      </c>
      <c r="K21" s="39">
        <f t="shared" si="2"/>
        <v>353362</v>
      </c>
      <c r="L21" s="39">
        <f>+L22+L23</f>
        <v>65000</v>
      </c>
    </row>
    <row r="22" spans="1:12" ht="13.5" customHeight="1">
      <c r="A22" s="7" t="s">
        <v>4</v>
      </c>
      <c r="B22" s="8" t="s">
        <v>33</v>
      </c>
      <c r="C22" s="34">
        <v>2218533</v>
      </c>
      <c r="D22" s="34">
        <v>1500132</v>
      </c>
      <c r="E22" s="30">
        <v>1520686</v>
      </c>
      <c r="F22" s="34">
        <v>1602160</v>
      </c>
      <c r="G22" s="31">
        <v>887560</v>
      </c>
      <c r="H22" s="31">
        <v>738324</v>
      </c>
      <c r="I22" s="31">
        <v>704992</v>
      </c>
      <c r="J22" s="31">
        <v>538328</v>
      </c>
      <c r="K22" s="31">
        <v>324504</v>
      </c>
      <c r="L22" s="31">
        <v>60000</v>
      </c>
    </row>
    <row r="23" spans="1:12" ht="13.5" customHeight="1">
      <c r="A23" s="9" t="s">
        <v>5</v>
      </c>
      <c r="B23" s="10" t="s">
        <v>34</v>
      </c>
      <c r="C23" s="34">
        <v>601161</v>
      </c>
      <c r="D23" s="34">
        <v>481915</v>
      </c>
      <c r="E23" s="30">
        <v>414581</v>
      </c>
      <c r="F23" s="34">
        <v>372276</v>
      </c>
      <c r="G23" s="31">
        <v>321198</v>
      </c>
      <c r="H23" s="31">
        <v>230981</v>
      </c>
      <c r="I23" s="31">
        <v>148178</v>
      </c>
      <c r="J23" s="31">
        <v>72648</v>
      </c>
      <c r="K23" s="31">
        <v>28858</v>
      </c>
      <c r="L23" s="31">
        <v>5000</v>
      </c>
    </row>
    <row r="24" spans="1:12" ht="13.5" customHeight="1">
      <c r="A24" s="14">
        <v>8</v>
      </c>
      <c r="B24" s="15" t="s">
        <v>11</v>
      </c>
      <c r="C24" s="29">
        <v>0</v>
      </c>
      <c r="D24" s="29">
        <v>0</v>
      </c>
      <c r="E24" s="36">
        <v>0</v>
      </c>
      <c r="F24" s="2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ht="13.5" customHeight="1">
      <c r="A25" s="14">
        <v>9</v>
      </c>
      <c r="B25" s="15" t="s">
        <v>12</v>
      </c>
      <c r="C25" s="29">
        <f aca="true" t="shared" si="3" ref="C25:L25">+C20-C21-C24</f>
        <v>70556</v>
      </c>
      <c r="D25" s="29">
        <f t="shared" si="3"/>
        <v>1750000</v>
      </c>
      <c r="E25" s="29">
        <f t="shared" si="3"/>
        <v>1000000</v>
      </c>
      <c r="F25" s="29">
        <f t="shared" si="3"/>
        <v>1200000</v>
      </c>
      <c r="G25" s="37">
        <f t="shared" si="3"/>
        <v>700000</v>
      </c>
      <c r="H25" s="37">
        <f t="shared" si="3"/>
        <v>700000</v>
      </c>
      <c r="I25" s="37">
        <f t="shared" si="3"/>
        <v>500000</v>
      </c>
      <c r="J25" s="37">
        <f t="shared" si="3"/>
        <v>500000</v>
      </c>
      <c r="K25" s="37">
        <f t="shared" si="3"/>
        <v>500000</v>
      </c>
      <c r="L25" s="37">
        <f t="shared" si="3"/>
        <v>600000</v>
      </c>
    </row>
    <row r="26" spans="1:12" ht="15.75">
      <c r="A26" s="5">
        <v>10</v>
      </c>
      <c r="B26" s="6" t="s">
        <v>59</v>
      </c>
      <c r="C26" s="29">
        <v>570556</v>
      </c>
      <c r="D26" s="29">
        <v>1750000</v>
      </c>
      <c r="E26" s="36">
        <v>1000000</v>
      </c>
      <c r="F26" s="29">
        <v>1200000</v>
      </c>
      <c r="G26" s="39">
        <v>700000</v>
      </c>
      <c r="H26" s="39">
        <v>700000</v>
      </c>
      <c r="I26" s="39">
        <v>500000</v>
      </c>
      <c r="J26" s="39">
        <v>500000</v>
      </c>
      <c r="K26" s="39">
        <v>500000</v>
      </c>
      <c r="L26" s="39">
        <v>600000</v>
      </c>
    </row>
    <row r="27" spans="1:12" ht="13.5" customHeight="1">
      <c r="A27" s="9" t="s">
        <v>4</v>
      </c>
      <c r="B27" s="10" t="s">
        <v>35</v>
      </c>
      <c r="C27" s="34">
        <v>0</v>
      </c>
      <c r="D27" s="34">
        <v>1750000</v>
      </c>
      <c r="E27" s="30">
        <v>1000000</v>
      </c>
      <c r="F27" s="34">
        <v>1200000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</row>
    <row r="28" spans="1:12" ht="15.75">
      <c r="A28" s="14">
        <v>11</v>
      </c>
      <c r="B28" s="17" t="s">
        <v>60</v>
      </c>
      <c r="C28" s="36">
        <v>500000</v>
      </c>
      <c r="D28" s="36">
        <v>0</v>
      </c>
      <c r="E28" s="36">
        <v>0</v>
      </c>
      <c r="F28" s="36">
        <v>0</v>
      </c>
      <c r="G28" s="39">
        <v>0</v>
      </c>
      <c r="H28" s="39"/>
      <c r="I28" s="39">
        <v>0</v>
      </c>
      <c r="J28" s="39">
        <v>0</v>
      </c>
      <c r="K28" s="39">
        <v>0</v>
      </c>
      <c r="L28" s="39">
        <v>0</v>
      </c>
    </row>
    <row r="29" spans="1:12" ht="15.75">
      <c r="A29" s="14">
        <v>12</v>
      </c>
      <c r="B29" s="17" t="s">
        <v>61</v>
      </c>
      <c r="C29" s="36">
        <f aca="true" t="shared" si="4" ref="C29:L29">+C25-C26+C28</f>
        <v>0</v>
      </c>
      <c r="D29" s="36">
        <f t="shared" si="4"/>
        <v>0</v>
      </c>
      <c r="E29" s="36">
        <f t="shared" si="4"/>
        <v>0</v>
      </c>
      <c r="F29" s="36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</row>
    <row r="30" spans="1:12" ht="17.25" customHeight="1">
      <c r="A30" s="2" t="s">
        <v>0</v>
      </c>
      <c r="B30" s="3" t="s">
        <v>1</v>
      </c>
      <c r="C30" s="4" t="s">
        <v>2</v>
      </c>
      <c r="D30" s="4" t="s">
        <v>51</v>
      </c>
      <c r="E30" s="4" t="s">
        <v>3</v>
      </c>
      <c r="F30" s="4" t="s">
        <v>41</v>
      </c>
      <c r="G30" s="40" t="s">
        <v>42</v>
      </c>
      <c r="H30" s="40" t="s">
        <v>43</v>
      </c>
      <c r="I30" s="40" t="s">
        <v>46</v>
      </c>
      <c r="J30" s="40" t="s">
        <v>44</v>
      </c>
      <c r="K30" s="40" t="s">
        <v>45</v>
      </c>
      <c r="L30" s="40" t="s">
        <v>47</v>
      </c>
    </row>
    <row r="31" spans="1:12" ht="15.75">
      <c r="A31" s="5">
        <v>13</v>
      </c>
      <c r="B31" s="6" t="s">
        <v>62</v>
      </c>
      <c r="C31" s="36">
        <v>7876686</v>
      </c>
      <c r="D31" s="36">
        <v>6376554</v>
      </c>
      <c r="E31" s="36">
        <v>4855868</v>
      </c>
      <c r="F31" s="36">
        <v>3253708</v>
      </c>
      <c r="G31" s="39">
        <v>2366148</v>
      </c>
      <c r="H31" s="39">
        <v>1627824</v>
      </c>
      <c r="I31" s="39">
        <v>922832</v>
      </c>
      <c r="J31" s="39">
        <v>384504</v>
      </c>
      <c r="K31" s="39">
        <v>60000</v>
      </c>
      <c r="L31" s="39">
        <v>0</v>
      </c>
    </row>
    <row r="32" spans="1:12" ht="15.75">
      <c r="A32" s="7" t="s">
        <v>4</v>
      </c>
      <c r="B32" s="12" t="s">
        <v>63</v>
      </c>
      <c r="C32" s="30"/>
      <c r="D32" s="41"/>
      <c r="E32" s="41"/>
      <c r="F32" s="41"/>
      <c r="G32" s="35"/>
      <c r="H32" s="35"/>
      <c r="I32" s="35"/>
      <c r="J32" s="35"/>
      <c r="K32" s="35"/>
      <c r="L32" s="35"/>
    </row>
    <row r="33" spans="1:12" ht="25.5">
      <c r="A33" s="9" t="s">
        <v>5</v>
      </c>
      <c r="B33" s="1" t="s">
        <v>36</v>
      </c>
      <c r="C33" s="30">
        <v>572000</v>
      </c>
      <c r="D33" s="41"/>
      <c r="E33" s="41"/>
      <c r="F33" s="41"/>
      <c r="G33" s="35"/>
      <c r="H33" s="35"/>
      <c r="I33" s="35"/>
      <c r="J33" s="35"/>
      <c r="K33" s="35"/>
      <c r="L33" s="35"/>
    </row>
    <row r="34" spans="1:12" ht="28.5">
      <c r="A34" s="14">
        <v>14</v>
      </c>
      <c r="B34" s="17" t="s">
        <v>64</v>
      </c>
      <c r="C34" s="30">
        <v>0</v>
      </c>
      <c r="D34" s="41"/>
      <c r="E34" s="41"/>
      <c r="F34" s="41"/>
      <c r="G34" s="35"/>
      <c r="H34" s="35"/>
      <c r="I34" s="35"/>
      <c r="J34" s="35"/>
      <c r="K34" s="35"/>
      <c r="L34" s="35"/>
    </row>
    <row r="35" spans="1:12" ht="15.75">
      <c r="A35" s="5" t="s">
        <v>13</v>
      </c>
      <c r="B35" s="6" t="s">
        <v>65</v>
      </c>
      <c r="C35" s="42">
        <v>0.1526</v>
      </c>
      <c r="D35" s="42">
        <v>0.1008</v>
      </c>
      <c r="E35" s="42">
        <v>0.0983</v>
      </c>
      <c r="F35" s="42">
        <v>0.0997</v>
      </c>
      <c r="G35" s="38">
        <v>0.0609</v>
      </c>
      <c r="H35" s="38">
        <v>0.0488</v>
      </c>
      <c r="I35" s="43">
        <v>0.0428</v>
      </c>
      <c r="J35" s="38">
        <v>0.0306</v>
      </c>
      <c r="K35" s="38">
        <v>0.0177</v>
      </c>
      <c r="L35" s="43">
        <v>0.00325</v>
      </c>
    </row>
    <row r="36" spans="1:12" ht="15.75">
      <c r="A36" s="9" t="s">
        <v>4</v>
      </c>
      <c r="B36" s="13" t="s">
        <v>66</v>
      </c>
      <c r="C36" s="44">
        <v>0.0507</v>
      </c>
      <c r="D36" s="44">
        <v>0.0668</v>
      </c>
      <c r="E36" s="44">
        <v>0.0987</v>
      </c>
      <c r="F36" s="44">
        <v>0.1208</v>
      </c>
      <c r="G36" s="35">
        <v>0.1379</v>
      </c>
      <c r="H36" s="35">
        <v>0.1128</v>
      </c>
      <c r="I36" s="35">
        <v>0.0977</v>
      </c>
      <c r="J36" s="35">
        <v>0.0705</v>
      </c>
      <c r="K36" s="35">
        <v>0.0604</v>
      </c>
      <c r="L36" s="35">
        <v>0.049</v>
      </c>
    </row>
    <row r="37" spans="1:12" ht="51">
      <c r="A37" s="14">
        <v>16</v>
      </c>
      <c r="B37" s="17" t="s">
        <v>67</v>
      </c>
      <c r="C37" s="45" t="s">
        <v>68</v>
      </c>
      <c r="D37" s="45" t="s">
        <v>69</v>
      </c>
      <c r="E37" s="46" t="s">
        <v>70</v>
      </c>
      <c r="F37" s="46" t="s">
        <v>70</v>
      </c>
      <c r="G37" s="47" t="s">
        <v>71</v>
      </c>
      <c r="H37" s="47" t="s">
        <v>71</v>
      </c>
      <c r="I37" s="47" t="s">
        <v>72</v>
      </c>
      <c r="J37" s="47" t="s">
        <v>71</v>
      </c>
      <c r="K37" s="47" t="s">
        <v>71</v>
      </c>
      <c r="L37" s="47" t="s">
        <v>71</v>
      </c>
    </row>
    <row r="38" spans="1:12" ht="15.75">
      <c r="A38" s="14">
        <v>17</v>
      </c>
      <c r="B38" s="17" t="s">
        <v>73</v>
      </c>
      <c r="C38" s="48">
        <f aca="true" t="shared" si="5" ref="C38:K38">+(C21-C32+C13-C14)/C6</f>
        <v>0.15269348865426535</v>
      </c>
      <c r="D38" s="48">
        <f t="shared" si="5"/>
        <v>0.10082719066803908</v>
      </c>
      <c r="E38" s="48">
        <f t="shared" si="5"/>
        <v>0.09832682518185158</v>
      </c>
      <c r="F38" s="48">
        <f t="shared" si="5"/>
        <v>0.09971332940493681</v>
      </c>
      <c r="G38" s="48">
        <f t="shared" si="5"/>
        <v>0.060947454238533975</v>
      </c>
      <c r="H38" s="49">
        <f t="shared" si="5"/>
        <v>0.0488744168429256</v>
      </c>
      <c r="I38" s="49">
        <f t="shared" si="5"/>
        <v>0.042841514666503835</v>
      </c>
      <c r="J38" s="49">
        <f t="shared" si="5"/>
        <v>0.030653696950966206</v>
      </c>
      <c r="K38" s="49">
        <f t="shared" si="5"/>
        <v>0.01771454843171538</v>
      </c>
      <c r="L38" s="49">
        <f>+(L21-L32+L13-L14)/L6</f>
        <v>0.0032549701767113294</v>
      </c>
    </row>
    <row r="39" spans="1:12" ht="15.75">
      <c r="A39" s="14">
        <v>18</v>
      </c>
      <c r="B39" s="17" t="s">
        <v>74</v>
      </c>
      <c r="C39" s="48">
        <f aca="true" t="shared" si="6" ref="C39:L39">+(C31-C32)/C6</f>
        <v>0.42654226464794076</v>
      </c>
      <c r="D39" s="48">
        <f t="shared" si="6"/>
        <v>0.32437678115758467</v>
      </c>
      <c r="E39" s="48">
        <f t="shared" si="6"/>
        <v>0.24671638794137826</v>
      </c>
      <c r="F39" s="48">
        <f t="shared" si="6"/>
        <v>0.16431935884043755</v>
      </c>
      <c r="G39" s="48">
        <f t="shared" si="6"/>
        <v>0.11930485419877154</v>
      </c>
      <c r="H39" s="49">
        <f>+(H31-H32)/H6</f>
        <v>0.08207834347591164</v>
      </c>
      <c r="I39" s="49">
        <f t="shared" si="6"/>
        <v>0.04633955795763924</v>
      </c>
      <c r="J39" s="49">
        <f t="shared" si="6"/>
        <v>0.01929121453614268</v>
      </c>
      <c r="K39" s="49">
        <f t="shared" si="6"/>
        <v>0.0030078868296617143</v>
      </c>
      <c r="L39" s="49">
        <f t="shared" si="6"/>
        <v>0</v>
      </c>
    </row>
    <row r="40" spans="1:12" ht="13.5" customHeight="1">
      <c r="A40" s="14">
        <v>19</v>
      </c>
      <c r="B40" s="15" t="s">
        <v>14</v>
      </c>
      <c r="C40" s="36">
        <f>+C10+C23</f>
        <v>16177278</v>
      </c>
      <c r="D40" s="36">
        <f aca="true" t="shared" si="7" ref="D40:K40">+D10+D23</f>
        <v>16407730</v>
      </c>
      <c r="E40" s="36">
        <f t="shared" si="7"/>
        <v>17161298</v>
      </c>
      <c r="F40" s="36">
        <f t="shared" si="7"/>
        <v>16998964</v>
      </c>
      <c r="G40" s="39">
        <f t="shared" si="7"/>
        <v>18245229</v>
      </c>
      <c r="H40" s="39">
        <f t="shared" si="7"/>
        <v>18394240</v>
      </c>
      <c r="I40" s="39">
        <f t="shared" si="7"/>
        <v>18709570</v>
      </c>
      <c r="J40" s="39">
        <f t="shared" si="7"/>
        <v>18893232</v>
      </c>
      <c r="K40" s="39">
        <f t="shared" si="7"/>
        <v>19123055</v>
      </c>
      <c r="L40" s="39">
        <f>+L10+L23</f>
        <v>19309461</v>
      </c>
    </row>
    <row r="41" spans="1:12" ht="13.5" customHeight="1">
      <c r="A41" s="14">
        <v>20</v>
      </c>
      <c r="B41" s="15" t="s">
        <v>15</v>
      </c>
      <c r="C41" s="36">
        <f>+C26+C40</f>
        <v>16747834</v>
      </c>
      <c r="D41" s="36">
        <f aca="true" t="shared" si="8" ref="D41:L41">+D26+D40</f>
        <v>18157730</v>
      </c>
      <c r="E41" s="36">
        <f t="shared" si="8"/>
        <v>18161298</v>
      </c>
      <c r="F41" s="36">
        <f t="shared" si="8"/>
        <v>18198964</v>
      </c>
      <c r="G41" s="39">
        <f t="shared" si="8"/>
        <v>18945229</v>
      </c>
      <c r="H41" s="39">
        <f t="shared" si="8"/>
        <v>19094240</v>
      </c>
      <c r="I41" s="39">
        <f t="shared" si="8"/>
        <v>19209570</v>
      </c>
      <c r="J41" s="39">
        <f t="shared" si="8"/>
        <v>19393232</v>
      </c>
      <c r="K41" s="39">
        <f t="shared" si="8"/>
        <v>19623055</v>
      </c>
      <c r="L41" s="39">
        <f t="shared" si="8"/>
        <v>19909461</v>
      </c>
    </row>
    <row r="42" spans="1:12" ht="13.5" customHeight="1">
      <c r="A42" s="14">
        <v>21</v>
      </c>
      <c r="B42" s="15" t="s">
        <v>16</v>
      </c>
      <c r="C42" s="36">
        <f aca="true" t="shared" si="9" ref="C42:L42">+C6-C41</f>
        <v>1718533</v>
      </c>
      <c r="D42" s="36">
        <f t="shared" si="9"/>
        <v>1500132</v>
      </c>
      <c r="E42" s="36">
        <f t="shared" si="9"/>
        <v>1520686</v>
      </c>
      <c r="F42" s="36">
        <f t="shared" si="9"/>
        <v>1602160</v>
      </c>
      <c r="G42" s="39">
        <f t="shared" si="9"/>
        <v>887560</v>
      </c>
      <c r="H42" s="39">
        <f t="shared" si="9"/>
        <v>738324</v>
      </c>
      <c r="I42" s="39">
        <f t="shared" si="9"/>
        <v>704992</v>
      </c>
      <c r="J42" s="39">
        <f t="shared" si="9"/>
        <v>538328</v>
      </c>
      <c r="K42" s="39">
        <f t="shared" si="9"/>
        <v>324504</v>
      </c>
      <c r="L42" s="39">
        <f t="shared" si="9"/>
        <v>60000</v>
      </c>
    </row>
    <row r="43" spans="1:12" ht="13.5" customHeight="1">
      <c r="A43" s="14">
        <v>22</v>
      </c>
      <c r="B43" s="15" t="s">
        <v>17</v>
      </c>
      <c r="C43" s="29">
        <f>+C19+C28+C17</f>
        <v>500000</v>
      </c>
      <c r="D43" s="29">
        <f aca="true" t="shared" si="10" ref="D43:K43">+D19+D28+D17</f>
        <v>0</v>
      </c>
      <c r="E43" s="29">
        <f t="shared" si="10"/>
        <v>0</v>
      </c>
      <c r="F43" s="29">
        <f t="shared" si="10"/>
        <v>0</v>
      </c>
      <c r="G43" s="39">
        <f t="shared" si="10"/>
        <v>0</v>
      </c>
      <c r="H43" s="39">
        <f t="shared" si="10"/>
        <v>0</v>
      </c>
      <c r="I43" s="39">
        <f t="shared" si="10"/>
        <v>0</v>
      </c>
      <c r="J43" s="39">
        <f t="shared" si="10"/>
        <v>0</v>
      </c>
      <c r="K43" s="39">
        <f t="shared" si="10"/>
        <v>0</v>
      </c>
      <c r="L43" s="39">
        <f>+L19+L28+L17</f>
        <v>0</v>
      </c>
    </row>
    <row r="44" spans="1:12" ht="13.5" customHeight="1">
      <c r="A44" s="14">
        <v>23</v>
      </c>
      <c r="B44" s="15" t="s">
        <v>18</v>
      </c>
      <c r="C44" s="29">
        <f aca="true" t="shared" si="11" ref="C44:K44">+C22+C24</f>
        <v>2218533</v>
      </c>
      <c r="D44" s="29">
        <f t="shared" si="11"/>
        <v>1500132</v>
      </c>
      <c r="E44" s="36">
        <f t="shared" si="11"/>
        <v>1520686</v>
      </c>
      <c r="F44" s="29">
        <f t="shared" si="11"/>
        <v>1602160</v>
      </c>
      <c r="G44" s="39">
        <f t="shared" si="11"/>
        <v>887560</v>
      </c>
      <c r="H44" s="39">
        <f t="shared" si="11"/>
        <v>738324</v>
      </c>
      <c r="I44" s="39">
        <f t="shared" si="11"/>
        <v>704992</v>
      </c>
      <c r="J44" s="39">
        <f t="shared" si="11"/>
        <v>538328</v>
      </c>
      <c r="K44" s="39">
        <f t="shared" si="11"/>
        <v>324504</v>
      </c>
      <c r="L44" s="39">
        <f>+L22+L24</f>
        <v>60000</v>
      </c>
    </row>
    <row r="45" spans="1:12" ht="27" customHeight="1">
      <c r="A45" s="5">
        <v>24</v>
      </c>
      <c r="B45" s="16" t="s">
        <v>37</v>
      </c>
      <c r="C45" s="36">
        <v>2218533</v>
      </c>
      <c r="D45" s="36">
        <v>1500132</v>
      </c>
      <c r="E45" s="36">
        <v>1520686</v>
      </c>
      <c r="F45" s="36">
        <v>1602160</v>
      </c>
      <c r="G45" s="50">
        <v>887560</v>
      </c>
      <c r="H45" s="50">
        <v>738324</v>
      </c>
      <c r="I45" s="50">
        <v>704992</v>
      </c>
      <c r="J45" s="50">
        <v>538328</v>
      </c>
      <c r="K45" s="50">
        <v>324504</v>
      </c>
      <c r="L45" s="50">
        <v>60000</v>
      </c>
    </row>
    <row r="46" spans="1:12" ht="13.5" customHeight="1">
      <c r="A46" s="7" t="s">
        <v>4</v>
      </c>
      <c r="B46" s="8" t="s">
        <v>19</v>
      </c>
      <c r="C46" s="30"/>
      <c r="D46" s="30"/>
      <c r="E46" s="30"/>
      <c r="F46" s="30"/>
      <c r="G46" s="35"/>
      <c r="H46" s="35"/>
      <c r="I46" s="35"/>
      <c r="J46" s="35"/>
      <c r="K46" s="35"/>
      <c r="L46" s="35"/>
    </row>
    <row r="47" spans="1:12" ht="13.5" customHeight="1">
      <c r="A47" s="7" t="s">
        <v>5</v>
      </c>
      <c r="B47" s="8" t="s">
        <v>20</v>
      </c>
      <c r="C47" s="30"/>
      <c r="D47" s="30"/>
      <c r="E47" s="30"/>
      <c r="F47" s="30"/>
      <c r="G47" s="35"/>
      <c r="H47" s="35"/>
      <c r="I47" s="35"/>
      <c r="J47" s="35"/>
      <c r="K47" s="35"/>
      <c r="L47" s="35"/>
    </row>
    <row r="48" spans="1:12" ht="13.5" customHeight="1">
      <c r="A48" s="7" t="s">
        <v>6</v>
      </c>
      <c r="B48" s="8" t="s">
        <v>21</v>
      </c>
      <c r="C48" s="34">
        <v>500000</v>
      </c>
      <c r="D48" s="34"/>
      <c r="E48" s="30"/>
      <c r="F48" s="34"/>
      <c r="G48" s="35"/>
      <c r="H48" s="35"/>
      <c r="I48" s="35"/>
      <c r="J48" s="35"/>
      <c r="K48" s="35"/>
      <c r="L48" s="35"/>
    </row>
    <row r="49" spans="1:12" ht="13.5" customHeight="1">
      <c r="A49" s="7" t="s">
        <v>8</v>
      </c>
      <c r="B49" s="8" t="s">
        <v>22</v>
      </c>
      <c r="C49" s="34"/>
      <c r="D49" s="34"/>
      <c r="E49" s="30"/>
      <c r="F49" s="34"/>
      <c r="G49" s="35"/>
      <c r="H49" s="35"/>
      <c r="I49" s="35"/>
      <c r="J49" s="35"/>
      <c r="K49" s="35"/>
      <c r="L49" s="35"/>
    </row>
    <row r="50" spans="1:12" ht="13.5" customHeight="1">
      <c r="A50" s="7" t="s">
        <v>9</v>
      </c>
      <c r="B50" s="8" t="s">
        <v>23</v>
      </c>
      <c r="C50" s="34"/>
      <c r="D50" s="34"/>
      <c r="E50" s="34"/>
      <c r="F50" s="34"/>
      <c r="G50" s="35"/>
      <c r="H50" s="35"/>
      <c r="I50" s="35"/>
      <c r="J50" s="35"/>
      <c r="K50" s="35"/>
      <c r="L50" s="35"/>
    </row>
    <row r="51" spans="1:12" ht="13.5" customHeight="1">
      <c r="A51" s="9" t="s">
        <v>39</v>
      </c>
      <c r="B51" s="10" t="s">
        <v>40</v>
      </c>
      <c r="C51" s="34">
        <f>C45-C48</f>
        <v>1718533</v>
      </c>
      <c r="D51" s="34">
        <f>D45-D48</f>
        <v>1500132</v>
      </c>
      <c r="E51" s="34">
        <f aca="true" t="shared" si="12" ref="E51:L51">E45-E48</f>
        <v>1520686</v>
      </c>
      <c r="F51" s="34">
        <f t="shared" si="12"/>
        <v>1602160</v>
      </c>
      <c r="G51" s="34">
        <f t="shared" si="12"/>
        <v>887560</v>
      </c>
      <c r="H51" s="34">
        <f t="shared" si="12"/>
        <v>738324</v>
      </c>
      <c r="I51" s="34">
        <f t="shared" si="12"/>
        <v>704992</v>
      </c>
      <c r="J51" s="34">
        <f t="shared" si="12"/>
        <v>538328</v>
      </c>
      <c r="K51" s="34">
        <f t="shared" si="12"/>
        <v>324504</v>
      </c>
      <c r="L51" s="34">
        <f t="shared" si="12"/>
        <v>60000</v>
      </c>
    </row>
    <row r="52" spans="1:12" ht="12.75">
      <c r="A52" s="20"/>
      <c r="B52" s="21" t="s">
        <v>50</v>
      </c>
      <c r="C52" s="51">
        <f>C51</f>
        <v>1718533</v>
      </c>
      <c r="D52" s="51">
        <f aca="true" t="shared" si="13" ref="D52:L52">D51</f>
        <v>1500132</v>
      </c>
      <c r="E52" s="51">
        <f t="shared" si="13"/>
        <v>1520686</v>
      </c>
      <c r="F52" s="51">
        <f t="shared" si="13"/>
        <v>1602160</v>
      </c>
      <c r="G52" s="51">
        <f t="shared" si="13"/>
        <v>887560</v>
      </c>
      <c r="H52" s="51">
        <f t="shared" si="13"/>
        <v>738324</v>
      </c>
      <c r="I52" s="51">
        <f t="shared" si="13"/>
        <v>704992</v>
      </c>
      <c r="J52" s="51">
        <f t="shared" si="13"/>
        <v>538328</v>
      </c>
      <c r="K52" s="51">
        <f t="shared" si="13"/>
        <v>324504</v>
      </c>
      <c r="L52" s="51">
        <f t="shared" si="13"/>
        <v>60000</v>
      </c>
    </row>
    <row r="53" spans="1:12" ht="12.75">
      <c r="A53" s="22"/>
      <c r="B53" s="23" t="s">
        <v>24</v>
      </c>
      <c r="C53" s="52"/>
      <c r="D53" s="52"/>
      <c r="E53" s="52"/>
      <c r="F53" s="52"/>
      <c r="G53" s="53"/>
      <c r="H53" s="53"/>
      <c r="I53" s="53"/>
      <c r="J53" s="53"/>
      <c r="K53" s="53"/>
      <c r="L53" s="53"/>
    </row>
    <row r="54" spans="1:12" ht="9.75" customHeight="1">
      <c r="A54" s="24"/>
      <c r="B54" s="25"/>
      <c r="C54" s="25"/>
      <c r="D54" s="25"/>
      <c r="E54" s="25"/>
      <c r="F54" s="25"/>
      <c r="G54" s="26"/>
      <c r="H54" s="26"/>
      <c r="I54" s="26"/>
      <c r="J54" s="26"/>
      <c r="K54" s="26"/>
      <c r="L54" s="26"/>
    </row>
    <row r="55" spans="1:12" ht="25.5" customHeight="1">
      <c r="A55" s="61" t="s">
        <v>25</v>
      </c>
      <c r="B55" s="61"/>
      <c r="C55" s="61"/>
      <c r="D55" s="61"/>
      <c r="E55" s="61"/>
      <c r="F55" s="61"/>
      <c r="G55" s="26"/>
      <c r="H55" s="26"/>
      <c r="I55" s="26"/>
      <c r="J55" s="26"/>
      <c r="K55" s="26"/>
      <c r="L55" s="26"/>
    </row>
    <row r="56" spans="1:12" ht="12.75">
      <c r="A56" s="62" t="s">
        <v>38</v>
      </c>
      <c r="B56" s="62"/>
      <c r="C56" s="62"/>
      <c r="D56" s="62"/>
      <c r="E56" s="62"/>
      <c r="F56" s="62"/>
      <c r="G56" s="19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54" t="s">
        <v>75</v>
      </c>
      <c r="B58" s="63"/>
      <c r="C58" s="63"/>
      <c r="D58" s="63"/>
      <c r="E58" s="63"/>
      <c r="F58" s="63"/>
      <c r="G58" s="26"/>
      <c r="H58" s="26"/>
      <c r="I58" s="26"/>
      <c r="J58" s="26"/>
      <c r="K58" s="26"/>
      <c r="L58" s="26"/>
    </row>
    <row r="59" spans="1:12" ht="12.75" customHeight="1">
      <c r="A59" s="54" t="s">
        <v>76</v>
      </c>
      <c r="B59" s="55"/>
      <c r="C59" s="55"/>
      <c r="D59" s="55"/>
      <c r="E59" s="55"/>
      <c r="F59" s="55"/>
      <c r="G59" s="26"/>
      <c r="H59" s="26"/>
      <c r="I59" s="26"/>
      <c r="J59" s="26"/>
      <c r="K59" s="26"/>
      <c r="L59" s="26"/>
    </row>
    <row r="60" spans="1:12" ht="12.75" customHeight="1">
      <c r="A60" s="54" t="s">
        <v>77</v>
      </c>
      <c r="B60" s="55"/>
      <c r="C60" s="55"/>
      <c r="D60" s="55"/>
      <c r="E60" s="55"/>
      <c r="F60" s="55"/>
      <c r="G60" s="26"/>
      <c r="H60" s="26"/>
      <c r="I60" s="26"/>
      <c r="J60" s="26"/>
      <c r="K60" s="26"/>
      <c r="L60" s="26"/>
    </row>
    <row r="61" spans="1:12" ht="12.75" customHeight="1">
      <c r="A61" s="54" t="s">
        <v>78</v>
      </c>
      <c r="B61" s="55"/>
      <c r="C61" s="55"/>
      <c r="D61" s="55"/>
      <c r="E61" s="55"/>
      <c r="F61" s="55"/>
      <c r="G61" s="26"/>
      <c r="H61" s="26"/>
      <c r="I61" s="26"/>
      <c r="J61" s="26"/>
      <c r="K61" s="26"/>
      <c r="L61" s="26"/>
    </row>
    <row r="62" spans="1:12" ht="12.75" customHeight="1">
      <c r="A62" s="54" t="s">
        <v>79</v>
      </c>
      <c r="B62" s="55"/>
      <c r="C62" s="55"/>
      <c r="D62" s="55"/>
      <c r="E62" s="55"/>
      <c r="F62" s="55"/>
      <c r="G62" s="26"/>
      <c r="H62" s="26"/>
      <c r="I62" s="26"/>
      <c r="J62" s="26"/>
      <c r="K62" s="26"/>
      <c r="L62" s="26"/>
    </row>
    <row r="63" spans="1:12" ht="12.75" customHeight="1">
      <c r="A63" s="54" t="s">
        <v>80</v>
      </c>
      <c r="B63" s="55"/>
      <c r="C63" s="55"/>
      <c r="D63" s="55"/>
      <c r="E63" s="55"/>
      <c r="F63" s="55"/>
      <c r="G63" s="26"/>
      <c r="H63" s="26"/>
      <c r="I63" s="26"/>
      <c r="J63" s="26"/>
      <c r="K63" s="26"/>
      <c r="L63" s="26"/>
    </row>
    <row r="64" spans="1:12" ht="12.75" customHeight="1">
      <c r="A64" s="54" t="s">
        <v>81</v>
      </c>
      <c r="B64" s="55"/>
      <c r="C64" s="55"/>
      <c r="D64" s="55"/>
      <c r="E64" s="55"/>
      <c r="F64" s="55"/>
      <c r="G64" s="26"/>
      <c r="H64" s="26"/>
      <c r="I64" s="26"/>
      <c r="J64" s="26"/>
      <c r="K64" s="26"/>
      <c r="L64" s="26"/>
    </row>
    <row r="65" spans="1:12" ht="12.75" customHeight="1">
      <c r="A65" s="54" t="s">
        <v>82</v>
      </c>
      <c r="B65" s="55"/>
      <c r="C65" s="55"/>
      <c r="D65" s="55"/>
      <c r="E65" s="55"/>
      <c r="F65" s="55"/>
      <c r="G65" s="26"/>
      <c r="H65" s="26"/>
      <c r="I65" s="26"/>
      <c r="J65" s="26"/>
      <c r="K65" s="26"/>
      <c r="L65" s="26"/>
    </row>
    <row r="66" spans="1:12" ht="26.25" customHeight="1">
      <c r="A66" s="54" t="s">
        <v>83</v>
      </c>
      <c r="B66" s="55"/>
      <c r="C66" s="55"/>
      <c r="D66" s="55"/>
      <c r="E66" s="55"/>
      <c r="F66" s="55"/>
      <c r="G66" s="26"/>
      <c r="H66" s="26"/>
      <c r="I66" s="26"/>
      <c r="J66" s="26"/>
      <c r="K66" s="26"/>
      <c r="L66" s="26"/>
    </row>
    <row r="67" spans="1:12" ht="39.75" customHeight="1">
      <c r="A67" s="54" t="s">
        <v>84</v>
      </c>
      <c r="B67" s="55"/>
      <c r="C67" s="55"/>
      <c r="D67" s="55"/>
      <c r="E67" s="55"/>
      <c r="F67" s="55"/>
      <c r="G67" s="26"/>
      <c r="H67" s="26"/>
      <c r="I67" s="26"/>
      <c r="J67" s="26"/>
      <c r="K67" s="26"/>
      <c r="L67" s="26"/>
    </row>
    <row r="68" spans="1:12" ht="12.75" customHeight="1">
      <c r="A68" s="54" t="s">
        <v>85</v>
      </c>
      <c r="B68" s="55"/>
      <c r="C68" s="55"/>
      <c r="D68" s="55"/>
      <c r="E68" s="55"/>
      <c r="F68" s="55"/>
      <c r="G68" s="26"/>
      <c r="H68" s="26"/>
      <c r="I68" s="26"/>
      <c r="J68" s="26"/>
      <c r="K68" s="26"/>
      <c r="L68" s="26"/>
    </row>
    <row r="69" spans="1:12" ht="12.75" customHeight="1">
      <c r="A69" s="54" t="s">
        <v>86</v>
      </c>
      <c r="B69" s="55"/>
      <c r="C69" s="55"/>
      <c r="D69" s="55"/>
      <c r="E69" s="55"/>
      <c r="F69" s="55"/>
      <c r="G69" s="26"/>
      <c r="H69" s="26"/>
      <c r="I69" s="26"/>
      <c r="J69" s="26"/>
      <c r="K69" s="26"/>
      <c r="L69" s="26"/>
    </row>
    <row r="70" spans="1:12" ht="12.75" customHeight="1">
      <c r="A70" s="54" t="s">
        <v>87</v>
      </c>
      <c r="B70" s="55"/>
      <c r="C70" s="55"/>
      <c r="D70" s="55"/>
      <c r="E70" s="55"/>
      <c r="F70" s="55"/>
      <c r="G70" s="26"/>
      <c r="H70" s="26"/>
      <c r="I70" s="26"/>
      <c r="J70" s="26"/>
      <c r="K70" s="26"/>
      <c r="L70" s="26"/>
    </row>
    <row r="71" spans="1:12" ht="12.75" customHeight="1">
      <c r="A71" s="54" t="s">
        <v>88</v>
      </c>
      <c r="B71" s="55"/>
      <c r="C71" s="55"/>
      <c r="D71" s="55"/>
      <c r="E71" s="55"/>
      <c r="F71" s="55"/>
      <c r="G71" s="26"/>
      <c r="H71" s="26"/>
      <c r="I71" s="26"/>
      <c r="J71" s="26"/>
      <c r="K71" s="26"/>
      <c r="L71" s="26"/>
    </row>
    <row r="72" spans="1:12" ht="25.5" customHeight="1">
      <c r="A72" s="54" t="s">
        <v>89</v>
      </c>
      <c r="B72" s="55"/>
      <c r="C72" s="55"/>
      <c r="D72" s="55"/>
      <c r="E72" s="55"/>
      <c r="F72" s="55"/>
      <c r="G72" s="26"/>
      <c r="H72" s="26"/>
      <c r="I72" s="26"/>
      <c r="J72" s="26"/>
      <c r="K72" s="26"/>
      <c r="L72" s="26"/>
    </row>
    <row r="73" spans="1:12" ht="12.75" customHeight="1">
      <c r="A73" s="54" t="s">
        <v>90</v>
      </c>
      <c r="B73" s="55"/>
      <c r="C73" s="55"/>
      <c r="D73" s="55"/>
      <c r="E73" s="55"/>
      <c r="F73" s="55"/>
      <c r="G73" s="26"/>
      <c r="H73" s="26"/>
      <c r="I73" s="26"/>
      <c r="J73" s="26"/>
      <c r="K73" s="26"/>
      <c r="L73" s="26"/>
    </row>
    <row r="74" spans="1:12" ht="12.75" customHeight="1">
      <c r="A74" s="54" t="s">
        <v>91</v>
      </c>
      <c r="B74" s="55"/>
      <c r="C74" s="55"/>
      <c r="D74" s="55"/>
      <c r="E74" s="55"/>
      <c r="F74" s="55"/>
      <c r="G74" s="26"/>
      <c r="H74" s="26"/>
      <c r="I74" s="26"/>
      <c r="J74" s="26"/>
      <c r="K74" s="26"/>
      <c r="L74" s="26"/>
    </row>
    <row r="75" spans="1:12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</sheetData>
  <sheetProtection/>
  <mergeCells count="22">
    <mergeCell ref="A66:F66"/>
    <mergeCell ref="A64:F64"/>
    <mergeCell ref="A65:F65"/>
    <mergeCell ref="A67:F67"/>
    <mergeCell ref="A55:F55"/>
    <mergeCell ref="A56:F56"/>
    <mergeCell ref="A58:F58"/>
    <mergeCell ref="A59:F59"/>
    <mergeCell ref="A60:F60"/>
    <mergeCell ref="A61:F61"/>
    <mergeCell ref="A62:F62"/>
    <mergeCell ref="A2:B2"/>
    <mergeCell ref="A3:B3"/>
    <mergeCell ref="A63:F63"/>
    <mergeCell ref="A1:B1"/>
    <mergeCell ref="A68:F68"/>
    <mergeCell ref="A74:F74"/>
    <mergeCell ref="A70:F70"/>
    <mergeCell ref="A71:F71"/>
    <mergeCell ref="A72:F72"/>
    <mergeCell ref="A73:F73"/>
    <mergeCell ref="A69:F69"/>
  </mergeCells>
  <hyperlinks>
    <hyperlink ref="B6" location="_edn1" display="_edn1"/>
    <hyperlink ref="B10" location="_edn2" display="_edn2"/>
    <hyperlink ref="B11" location="_edn3" display="_edn3"/>
    <hyperlink ref="B12" location="_edn4" display="_edn4"/>
    <hyperlink ref="B15" location="_edn5" display="_edn5"/>
    <hyperlink ref="B19" location="_edn6" display="_edn6"/>
    <hyperlink ref="B26" location="_edn7" display="_edn7"/>
    <hyperlink ref="B28" location="_edn8" display="_edn8"/>
    <hyperlink ref="B29" location="_edn9" display="_edn9"/>
    <hyperlink ref="B31" location="_edn10" display="_edn10"/>
    <hyperlink ref="B32" location="_edn11" display="_edn11"/>
    <hyperlink ref="B34" location="_edn12" display="_edn12"/>
    <hyperlink ref="B35" location="_edn13" display="_edn13"/>
    <hyperlink ref="B36" location="_edn14" display="_edn14"/>
    <hyperlink ref="B37" location="_edn15" display="_edn15"/>
    <hyperlink ref="B38" location="_edn16" display="_edn16"/>
    <hyperlink ref="A74" location="_ednref17" display="_ednref17"/>
    <hyperlink ref="A73" location="_ednref16" display="_ednref16"/>
    <hyperlink ref="A72" location="_ednref15" display="_ednref15"/>
    <hyperlink ref="A71" location="_ednref14" display="_ednref14"/>
    <hyperlink ref="A70" location="_ednref13" display="_ednref13"/>
    <hyperlink ref="A69" location="_ednref12" display="_ednref12"/>
    <hyperlink ref="A68" location="_ednref11" display="_ednref11"/>
    <hyperlink ref="A67" location="_ednref10" display="_ednref10"/>
    <hyperlink ref="A66" location="_ednref9" display="_ednref9"/>
    <hyperlink ref="A65" location="_ednref8" display="_ednref8"/>
    <hyperlink ref="A64" location="_ednref7" display="_ednref7"/>
    <hyperlink ref="A63" location="_ednref6" display="_ednref6"/>
    <hyperlink ref="A62" location="_ednref5" display="_ednref5"/>
    <hyperlink ref="A61" location="_ednref4" display="_ednref4"/>
    <hyperlink ref="A60" location="_ednref3" display="_ednref3"/>
    <hyperlink ref="A59" location="_ednref2" display="_ednref2"/>
    <hyperlink ref="A58" location="_ednref1" display="_ednref1"/>
    <hyperlink ref="B39" location="_edn17" display="_edn17"/>
  </hyperlinks>
  <printOptions/>
  <pageMargins left="0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Fischer</cp:lastModifiedBy>
  <cp:lastPrinted>2012-02-01T08:19:15Z</cp:lastPrinted>
  <dcterms:created xsi:type="dcterms:W3CDTF">2010-09-24T07:39:40Z</dcterms:created>
  <dcterms:modified xsi:type="dcterms:W3CDTF">2012-08-16T10:38:32Z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